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D:\CONAGUA\PROAGUA\2025\Reglas de Operación\2._Formatos_para_Formalizacion_y_Seguimiento\9 Anexo IX.- Anexo Técnico Infraestructura\"/>
    </mc:Choice>
  </mc:AlternateContent>
  <xr:revisionPtr revIDLastSave="0" documentId="13_ncr:1_{A78E4853-F668-4C24-A8CA-65F26622DF4A}" xr6:coauthVersionLast="47" xr6:coauthVersionMax="47" xr10:uidLastSave="{00000000-0000-0000-0000-000000000000}"/>
  <bookViews>
    <workbookView xWindow="-108" yWindow="-108" windowWidth="23256" windowHeight="12456" activeTab="1" xr2:uid="{00000000-000D-0000-FFFF-FFFF00000000}"/>
  </bookViews>
  <sheets>
    <sheet name="Res gral 26-01" sheetId="4" r:id="rId1"/>
    <sheet name="26-01 R" sheetId="2" r:id="rId2"/>
    <sheet name="26-01 U" sheetId="8" r:id="rId3"/>
    <sheet name="Catalogos2024" sheetId="10" state="hidden" r:id="rId4"/>
  </sheets>
  <definedNames>
    <definedName name="_xlnm._FilterDatabase" localSheetId="1" hidden="1">'26-01 R'!$C$12:$AC$51</definedName>
    <definedName name="_xlnm._FilterDatabase" localSheetId="2" hidden="1">'26-01 U'!$C$12:$AC$39</definedName>
    <definedName name="_xlnm._FilterDatabase" localSheetId="3" hidden="1">Catalogos2024!$A$52:$H$78</definedName>
    <definedName name="_xlnm.Print_Area" localSheetId="1">'26-01 R'!$A$1:$AD$89</definedName>
    <definedName name="_xlnm.Print_Area" localSheetId="2">'26-01 U'!$A$1:$AD$60</definedName>
    <definedName name="_xlnm.Print_Area" localSheetId="0">'Res gral 26-01'!$A$1:$Q$51</definedName>
    <definedName name="M_AP">Catalogos2024!$K$5:$K$9</definedName>
    <definedName name="ME_ALC">Catalogos2024!$K$18:$K$19</definedName>
    <definedName name="ME_AP">Catalogos2024!$K$5:$K$6</definedName>
    <definedName name="ME_SAN">Catalogos2024!$K$28:$K$29</definedName>
    <definedName name="N_ALC">Catalogos2024!$D$18:$D$23</definedName>
    <definedName name="N_AP">Catalogos2024!$D$5:$D$13</definedName>
    <definedName name="N_SAN">Catalogos2024!$D$28:$D$33</definedName>
    <definedName name="NVA_ALC">Catalogos2024!$D$18:$D$24</definedName>
    <definedName name="NVA_AP">Catalogos2024!$D$5:$D$14</definedName>
    <definedName name="NVA_SAN">Catalogos2024!$D$28:$D$36</definedName>
    <definedName name="R_ALC">Catalogos2024!$H$18:$H$23</definedName>
    <definedName name="R_AP">Catalogos2024!$H$5:$H$13</definedName>
    <definedName name="R_SAN">Catalogos2024!$H$28:$H$33</definedName>
    <definedName name="REHA_ALC">Catalogos2024!$H$18:$H$24</definedName>
    <definedName name="REHA_AP">Catalogos2024!$H$5:$H$14</definedName>
    <definedName name="REHA_SAN">Catalogos2024!$H$28:$H$34</definedName>
    <definedName name="_xlnm.Print_Titles" localSheetId="1">'26-01 R'!$1:$14</definedName>
    <definedName name="_xlnm.Print_Titles" localSheetId="2">'26-01 U'!$1:$14</definedName>
    <definedName name="_xlnm.Print_Titles" localSheetId="0">'Res gral 26-01'!$1:$18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35" i="8" l="1"/>
  <c r="U38" i="8"/>
  <c r="V38" i="8"/>
  <c r="W38" i="8"/>
  <c r="X38" i="8"/>
  <c r="AF35" i="8"/>
  <c r="T38" i="8"/>
  <c r="U36" i="8"/>
  <c r="V36" i="8"/>
  <c r="W36" i="8"/>
  <c r="X36" i="8"/>
  <c r="AM35" i="8"/>
  <c r="T36" i="8"/>
  <c r="AG47" i="2"/>
  <c r="U50" i="2"/>
  <c r="V50" i="2"/>
  <c r="W50" i="2"/>
  <c r="X50" i="2"/>
  <c r="AF47" i="2"/>
  <c r="T50" i="2"/>
  <c r="AN47" i="2"/>
  <c r="U48" i="2"/>
  <c r="V48" i="2"/>
  <c r="W48" i="2"/>
  <c r="X48" i="2"/>
  <c r="AM47" i="2"/>
  <c r="T48" i="2"/>
  <c r="AR27" i="8"/>
  <c r="AK27" i="8"/>
  <c r="AR26" i="8"/>
  <c r="AK26" i="8"/>
  <c r="AR25" i="8"/>
  <c r="AK25" i="8"/>
  <c r="AR24" i="8"/>
  <c r="AK24" i="8"/>
  <c r="AR33" i="8"/>
  <c r="AK33" i="8"/>
  <c r="AR32" i="8"/>
  <c r="AK32" i="8"/>
  <c r="AR31" i="8"/>
  <c r="AK31" i="8"/>
  <c r="AR30" i="8"/>
  <c r="AK30" i="8"/>
  <c r="AR45" i="2"/>
  <c r="AK45" i="2"/>
  <c r="AR44" i="2"/>
  <c r="AK44" i="2"/>
  <c r="AR43" i="2"/>
  <c r="AK43" i="2"/>
  <c r="AR42" i="2"/>
  <c r="AK42" i="2"/>
  <c r="AR39" i="2"/>
  <c r="AK39" i="2"/>
  <c r="AR38" i="2"/>
  <c r="AK38" i="2"/>
  <c r="AR37" i="2"/>
  <c r="AK37" i="2"/>
  <c r="AR36" i="2"/>
  <c r="AK36" i="2"/>
  <c r="AR17" i="2"/>
  <c r="AR18" i="2"/>
  <c r="AR19" i="2"/>
  <c r="AR20" i="2"/>
  <c r="AR21" i="2"/>
  <c r="AR22" i="2"/>
  <c r="AR23" i="2"/>
  <c r="AR24" i="2"/>
  <c r="AR25" i="2"/>
  <c r="AR26" i="2"/>
  <c r="AR27" i="2"/>
  <c r="AR28" i="2"/>
  <c r="AR29" i="2"/>
  <c r="AR30" i="2"/>
  <c r="AR31" i="2"/>
  <c r="AR32" i="2"/>
  <c r="AR47" i="2"/>
  <c r="AQ47" i="2"/>
  <c r="AP47" i="2"/>
  <c r="AO47" i="2"/>
  <c r="AK17" i="2"/>
  <c r="AK18" i="2"/>
  <c r="AK19" i="2"/>
  <c r="AK20" i="2"/>
  <c r="AK21" i="2"/>
  <c r="AK22" i="2"/>
  <c r="AK23" i="2"/>
  <c r="AK24" i="2"/>
  <c r="AK25" i="2"/>
  <c r="AK26" i="2"/>
  <c r="AK27" i="2"/>
  <c r="AK28" i="2"/>
  <c r="AK29" i="2"/>
  <c r="AK30" i="2"/>
  <c r="AK31" i="2"/>
  <c r="AK32" i="2"/>
  <c r="AK47" i="2"/>
  <c r="AJ47" i="2"/>
  <c r="AI47" i="2"/>
  <c r="AH47" i="2"/>
  <c r="AR17" i="8"/>
  <c r="AR18" i="8"/>
  <c r="AR19" i="8"/>
  <c r="AR20" i="8"/>
  <c r="AR21" i="8"/>
  <c r="AR35" i="8"/>
  <c r="AQ35" i="8"/>
  <c r="AP35" i="8"/>
  <c r="AO35" i="8"/>
  <c r="AN35" i="8"/>
  <c r="AK17" i="8"/>
  <c r="AK18" i="8"/>
  <c r="AK19" i="8"/>
  <c r="AK20" i="8"/>
  <c r="AK21" i="8"/>
  <c r="AK35" i="8"/>
  <c r="AJ35" i="8"/>
  <c r="AI35" i="8"/>
  <c r="AH35" i="8"/>
  <c r="Y24" i="2"/>
  <c r="Z24" i="2"/>
  <c r="Y23" i="2"/>
  <c r="Z23" i="2"/>
  <c r="Y22" i="2"/>
  <c r="Z22" i="2"/>
  <c r="Y21" i="2"/>
  <c r="Z21" i="2"/>
  <c r="Y20" i="2"/>
  <c r="Z20" i="2"/>
  <c r="Y19" i="2"/>
  <c r="Z19" i="2"/>
  <c r="Y18" i="2"/>
  <c r="Z18" i="2"/>
  <c r="Y17" i="2"/>
  <c r="Z17" i="2"/>
  <c r="Y20" i="8"/>
  <c r="Z20" i="8"/>
  <c r="Y19" i="8"/>
  <c r="Z19" i="8"/>
  <c r="Y18" i="8"/>
  <c r="Z18" i="8"/>
  <c r="Y17" i="8"/>
  <c r="Z17" i="8"/>
  <c r="Y28" i="2"/>
  <c r="Z28" i="2"/>
  <c r="Y27" i="2"/>
  <c r="Z27" i="2"/>
  <c r="Y26" i="2"/>
  <c r="Z26" i="2"/>
  <c r="Y25" i="2"/>
  <c r="Z25" i="2"/>
  <c r="Y30" i="2"/>
  <c r="Z30" i="2"/>
  <c r="Y29" i="2"/>
  <c r="Z29" i="2"/>
  <c r="Y27" i="8"/>
  <c r="Y26" i="8"/>
  <c r="Y25" i="8"/>
  <c r="Y24" i="8"/>
  <c r="Y21" i="8"/>
  <c r="Z21" i="8"/>
  <c r="Y16" i="8"/>
  <c r="Z16" i="8"/>
  <c r="Y39" i="2"/>
  <c r="Y38" i="2"/>
  <c r="Y37" i="2"/>
  <c r="Y36" i="2"/>
  <c r="Y33" i="2"/>
  <c r="Z33" i="2"/>
  <c r="Y32" i="2"/>
  <c r="Z32" i="2"/>
  <c r="Y31" i="2"/>
  <c r="Z31" i="2"/>
  <c r="Y16" i="2"/>
  <c r="Z16" i="2"/>
  <c r="J10" i="8"/>
  <c r="F10" i="8"/>
  <c r="F5" i="8"/>
  <c r="F4" i="8"/>
  <c r="F5" i="2"/>
  <c r="F4" i="2"/>
  <c r="D42" i="8"/>
  <c r="D54" i="2"/>
  <c r="J10" i="2"/>
  <c r="F10" i="2"/>
  <c r="Y43" i="2"/>
  <c r="Y44" i="2"/>
  <c r="Y45" i="2"/>
  <c r="M28" i="4"/>
  <c r="M29" i="4"/>
  <c r="M27" i="4"/>
  <c r="L28" i="4"/>
  <c r="L29" i="4"/>
  <c r="L27" i="4"/>
  <c r="Y38" i="8"/>
  <c r="Y37" i="8"/>
  <c r="Y36" i="8"/>
  <c r="Y33" i="8"/>
  <c r="Y32" i="8"/>
  <c r="Y31" i="8"/>
  <c r="Y30" i="8"/>
  <c r="X28" i="8"/>
  <c r="W28" i="8"/>
  <c r="V28" i="8"/>
  <c r="U28" i="8"/>
  <c r="T28" i="8"/>
  <c r="O33" i="4"/>
  <c r="N33" i="4"/>
  <c r="M33" i="4"/>
  <c r="L33" i="4"/>
  <c r="K33" i="4"/>
  <c r="O32" i="4"/>
  <c r="N32" i="4"/>
  <c r="M32" i="4"/>
  <c r="L32" i="4"/>
  <c r="K32" i="4"/>
  <c r="O31" i="4"/>
  <c r="N31" i="4"/>
  <c r="M31" i="4"/>
  <c r="L31" i="4"/>
  <c r="K31" i="4"/>
  <c r="O29" i="4"/>
  <c r="N29" i="4"/>
  <c r="K29" i="4"/>
  <c r="O28" i="4"/>
  <c r="O27" i="4"/>
  <c r="N28" i="4"/>
  <c r="N27" i="4"/>
  <c r="K28" i="4"/>
  <c r="K27" i="4"/>
  <c r="O25" i="4"/>
  <c r="N25" i="4"/>
  <c r="M25" i="4"/>
  <c r="L25" i="4"/>
  <c r="K25" i="4"/>
  <c r="K24" i="4"/>
  <c r="K23" i="4"/>
  <c r="O24" i="4"/>
  <c r="N24" i="4"/>
  <c r="M24" i="4"/>
  <c r="L24" i="4"/>
  <c r="D25" i="4"/>
  <c r="D24" i="4"/>
  <c r="K20" i="4"/>
  <c r="O22" i="4"/>
  <c r="O21" i="4"/>
  <c r="N22" i="4"/>
  <c r="N21" i="4"/>
  <c r="M22" i="4"/>
  <c r="M21" i="4"/>
  <c r="O20" i="4"/>
  <c r="N20" i="4"/>
  <c r="M20" i="4"/>
  <c r="L22" i="4"/>
  <c r="L21" i="4"/>
  <c r="L20" i="4"/>
  <c r="K22" i="4"/>
  <c r="P31" i="4"/>
  <c r="M23" i="4"/>
  <c r="O23" i="4"/>
  <c r="Y28" i="8"/>
  <c r="P33" i="4"/>
  <c r="P32" i="4"/>
  <c r="P29" i="4"/>
  <c r="P28" i="4"/>
  <c r="P27" i="4"/>
  <c r="N23" i="4"/>
  <c r="L23" i="4"/>
  <c r="P25" i="4"/>
  <c r="P24" i="4"/>
  <c r="P22" i="4"/>
  <c r="K21" i="4"/>
  <c r="P21" i="4"/>
  <c r="L19" i="4"/>
  <c r="P20" i="4"/>
  <c r="Y50" i="2"/>
  <c r="Y49" i="2"/>
  <c r="Y48" i="2"/>
  <c r="H33" i="4"/>
  <c r="G33" i="4"/>
  <c r="F33" i="4"/>
  <c r="E33" i="4"/>
  <c r="D33" i="4"/>
  <c r="H32" i="4"/>
  <c r="G32" i="4"/>
  <c r="F32" i="4"/>
  <c r="E32" i="4"/>
  <c r="D32" i="4"/>
  <c r="H31" i="4"/>
  <c r="G31" i="4"/>
  <c r="F31" i="4"/>
  <c r="E31" i="4"/>
  <c r="D31" i="4"/>
  <c r="Y42" i="2"/>
  <c r="H29" i="4"/>
  <c r="G29" i="4"/>
  <c r="H28" i="4"/>
  <c r="G28" i="4"/>
  <c r="F28" i="4"/>
  <c r="F29" i="4"/>
  <c r="E29" i="4"/>
  <c r="E28" i="4"/>
  <c r="D29" i="4"/>
  <c r="D28" i="4"/>
  <c r="D27" i="4"/>
  <c r="H25" i="4"/>
  <c r="G25" i="4"/>
  <c r="H24" i="4"/>
  <c r="G24" i="4"/>
  <c r="F25" i="4"/>
  <c r="F24" i="4"/>
  <c r="E25" i="4"/>
  <c r="E24" i="4"/>
  <c r="D23" i="4"/>
  <c r="H22" i="4"/>
  <c r="G22" i="4"/>
  <c r="H21" i="4"/>
  <c r="G21" i="4"/>
  <c r="H20" i="4"/>
  <c r="G20" i="4"/>
  <c r="F22" i="4"/>
  <c r="F21" i="4"/>
  <c r="F20" i="4"/>
  <c r="X46" i="2"/>
  <c r="X40" i="2"/>
  <c r="X34" i="2"/>
  <c r="X34" i="8"/>
  <c r="X22" i="8"/>
  <c r="D20" i="4"/>
  <c r="E22" i="4"/>
  <c r="E21" i="4"/>
  <c r="E20" i="4"/>
  <c r="D22" i="4"/>
  <c r="O19" i="4"/>
  <c r="O35" i="4"/>
  <c r="N19" i="4"/>
  <c r="M19" i="4"/>
  <c r="M35" i="4"/>
  <c r="D21" i="4"/>
  <c r="R34" i="8"/>
  <c r="Q34" i="8"/>
  <c r="P34" i="8"/>
  <c r="O34" i="8"/>
  <c r="N34" i="8"/>
  <c r="R28" i="8"/>
  <c r="Q28" i="8"/>
  <c r="P28" i="8"/>
  <c r="O28" i="8"/>
  <c r="N28" i="8"/>
  <c r="R22" i="8"/>
  <c r="Q22" i="8"/>
  <c r="P22" i="8"/>
  <c r="O22" i="8"/>
  <c r="N22" i="8"/>
  <c r="W34" i="8"/>
  <c r="V34" i="8"/>
  <c r="U34" i="8"/>
  <c r="T34" i="8"/>
  <c r="Y34" i="8"/>
  <c r="W22" i="8"/>
  <c r="V22" i="8"/>
  <c r="U22" i="8"/>
  <c r="T22" i="8"/>
  <c r="U46" i="2"/>
  <c r="W46" i="2"/>
  <c r="V46" i="2"/>
  <c r="T46" i="2"/>
  <c r="W40" i="2"/>
  <c r="V40" i="2"/>
  <c r="U40" i="2"/>
  <c r="T40" i="2"/>
  <c r="R46" i="2"/>
  <c r="Q46" i="2"/>
  <c r="P46" i="2"/>
  <c r="O46" i="2"/>
  <c r="N46" i="2"/>
  <c r="R40" i="2"/>
  <c r="Q40" i="2"/>
  <c r="P40" i="2"/>
  <c r="O40" i="2"/>
  <c r="N40" i="2"/>
  <c r="W34" i="2"/>
  <c r="V34" i="2"/>
  <c r="U34" i="2"/>
  <c r="T34" i="2"/>
  <c r="R34" i="2"/>
  <c r="R51" i="2"/>
  <c r="N34" i="2"/>
  <c r="N51" i="2"/>
  <c r="O39" i="8"/>
  <c r="X39" i="8"/>
  <c r="I31" i="4"/>
  <c r="Y46" i="2"/>
  <c r="X51" i="2"/>
  <c r="W51" i="2"/>
  <c r="D19" i="4"/>
  <c r="D35" i="4"/>
  <c r="U39" i="8"/>
  <c r="F27" i="4"/>
  <c r="E27" i="4"/>
  <c r="H23" i="4"/>
  <c r="L35" i="4"/>
  <c r="N35" i="4"/>
  <c r="P23" i="4"/>
  <c r="Y22" i="8"/>
  <c r="P19" i="4"/>
  <c r="K19" i="4"/>
  <c r="K35" i="4"/>
  <c r="W39" i="8"/>
  <c r="I32" i="4"/>
  <c r="I33" i="4"/>
  <c r="H27" i="4"/>
  <c r="G27" i="4"/>
  <c r="V51" i="2"/>
  <c r="F23" i="4"/>
  <c r="G23" i="4"/>
  <c r="E23" i="4"/>
  <c r="H19" i="4"/>
  <c r="G19" i="4"/>
  <c r="V39" i="8"/>
  <c r="F19" i="4"/>
  <c r="E19" i="4"/>
  <c r="Y34" i="2"/>
  <c r="Y39" i="8"/>
  <c r="R39" i="8"/>
  <c r="Q39" i="8"/>
  <c r="N39" i="8"/>
  <c r="P39" i="8"/>
  <c r="Y40" i="2"/>
  <c r="T39" i="8"/>
  <c r="U51" i="2"/>
  <c r="T51" i="2"/>
  <c r="F35" i="4"/>
  <c r="M37" i="4"/>
  <c r="K37" i="4"/>
  <c r="E35" i="4"/>
  <c r="L37" i="4"/>
  <c r="G35" i="4"/>
  <c r="N37" i="4"/>
  <c r="H35" i="4"/>
  <c r="O37" i="4"/>
  <c r="P35" i="4"/>
  <c r="Y51" i="2"/>
  <c r="P37" i="4"/>
  <c r="O34" i="2"/>
  <c r="O51" i="2"/>
  <c r="P34" i="2"/>
  <c r="P51" i="2"/>
  <c r="Q34" i="2"/>
  <c r="Q51" i="2"/>
  <c r="I24" i="4"/>
  <c r="I25" i="4"/>
  <c r="I29" i="4"/>
  <c r="I28" i="4"/>
  <c r="I27" i="4"/>
  <c r="I23" i="4"/>
  <c r="I22" i="4"/>
  <c r="I21" i="4"/>
  <c r="I20" i="4"/>
  <c r="I19" i="4"/>
  <c r="I35" i="4"/>
</calcChain>
</file>

<file path=xl/sharedStrings.xml><?xml version="1.0" encoding="utf-8"?>
<sst xmlns="http://schemas.openxmlformats.org/spreadsheetml/2006/main" count="501" uniqueCount="236">
  <si>
    <t>No.</t>
  </si>
  <si>
    <t>Localización</t>
  </si>
  <si>
    <t>Clave INEGI
(9 dígitos)</t>
  </si>
  <si>
    <t xml:space="preserve">Municipio </t>
  </si>
  <si>
    <t>Localidad</t>
  </si>
  <si>
    <t>Incorp.</t>
  </si>
  <si>
    <t>Mejor.</t>
  </si>
  <si>
    <t>Mujeres</t>
  </si>
  <si>
    <t>Federal</t>
  </si>
  <si>
    <t>Indígena</t>
  </si>
  <si>
    <t>Afromexicano</t>
  </si>
  <si>
    <t>Metas</t>
  </si>
  <si>
    <t>Unidad</t>
  </si>
  <si>
    <t>Cantidad</t>
  </si>
  <si>
    <t>Estatal</t>
  </si>
  <si>
    <t>Municipal</t>
  </si>
  <si>
    <t>Estructura financiera</t>
  </si>
  <si>
    <t>Ejecutor:</t>
  </si>
  <si>
    <t>TOTAL</t>
  </si>
  <si>
    <t xml:space="preserve"> </t>
  </si>
  <si>
    <t>Componente Agua potable</t>
  </si>
  <si>
    <t>Nuevo</t>
  </si>
  <si>
    <t>Rehabilitado</t>
  </si>
  <si>
    <t xml:space="preserve">Mejoramiento de eficiencia </t>
  </si>
  <si>
    <t>Participación social / Atención Social</t>
  </si>
  <si>
    <t>Participación social / Contraloria Social</t>
  </si>
  <si>
    <t>Componente Alcantarillado</t>
  </si>
  <si>
    <t>Componente Saneamiento</t>
  </si>
  <si>
    <t>Supervisión Técnica</t>
  </si>
  <si>
    <t>T O T A L</t>
  </si>
  <si>
    <t>Acción</t>
  </si>
  <si>
    <t>Habitantes a beneficiar (por localidad)</t>
  </si>
  <si>
    <t>Sub
componente
( N, R o M)</t>
  </si>
  <si>
    <t>P1</t>
  </si>
  <si>
    <t>P2</t>
  </si>
  <si>
    <t>P3</t>
  </si>
  <si>
    <t>P4</t>
  </si>
  <si>
    <t>*Estrategia
impactada
DH, CI o PP</t>
  </si>
  <si>
    <t>Desarrollo integral para pueblos y comunidades indígenas.</t>
  </si>
  <si>
    <t>Programa Especial Concurrente para el desarrollo rural sustentable (PEC)</t>
  </si>
  <si>
    <t>Adaptación y mitigación de los efectos de cambio climático</t>
  </si>
  <si>
    <t>Programa para superar la pobreza</t>
  </si>
  <si>
    <t>Acciones para Infraestructura de agua potable, alcantarillado y saneamiento (Localidades Rurales)</t>
  </si>
  <si>
    <t>Componente Agua Potable</t>
  </si>
  <si>
    <t>* Estrategias impactadas:</t>
  </si>
  <si>
    <t>** Programas transversales a atender:</t>
  </si>
  <si>
    <t>Supervisión técnica</t>
  </si>
  <si>
    <t>ROP
Anexo IV</t>
  </si>
  <si>
    <t>Total componente Agua Potable</t>
  </si>
  <si>
    <t>Total componente Alcantarillado</t>
  </si>
  <si>
    <t>Total componente Saneamiento</t>
  </si>
  <si>
    <t>% de
Aportación
Federal</t>
  </si>
  <si>
    <t>Criterio de
selección
de acción</t>
  </si>
  <si>
    <t>Programa
transversal **</t>
  </si>
  <si>
    <t xml:space="preserve">Grado de
marginación
(CONAPO) </t>
  </si>
  <si>
    <t>Acciones para Infraestructura de agua potable, alcantarillado y saneamiento (Localidades Urbanas)</t>
  </si>
  <si>
    <t>Fuente de financiamiento</t>
  </si>
  <si>
    <t>Localidades Rurales</t>
  </si>
  <si>
    <t>Localidades Urbanas</t>
  </si>
  <si>
    <t>Montos totales (localidades rurales y urbanas)</t>
  </si>
  <si>
    <t>Estado</t>
  </si>
  <si>
    <t>Municipio</t>
  </si>
  <si>
    <t>Organismo operador</t>
  </si>
  <si>
    <t>Otros</t>
  </si>
  <si>
    <t>Total</t>
  </si>
  <si>
    <t>Componente/Subcomponente</t>
  </si>
  <si>
    <t>R e s u m e n      G e n e r a l</t>
  </si>
  <si>
    <t>Acciones para infraestructura de agua potable, alcantarillado y saneamiento en localidades rurales y urbanas</t>
  </si>
  <si>
    <t>Clave única de acción
(CUA)</t>
  </si>
  <si>
    <t>DH= Derechos Humanos</t>
  </si>
  <si>
    <t>CI= Compromiso Internacional</t>
  </si>
  <si>
    <t>PP= proyecto prioritario</t>
  </si>
  <si>
    <t>SUBCOMPONENTES</t>
  </si>
  <si>
    <t>TIPOS DE ACCION POR SUBCOMPOENTES Agua, Alcantarillado y Saneamiento</t>
  </si>
  <si>
    <t>SubComponente Agua Potable</t>
  </si>
  <si>
    <t>Indice</t>
  </si>
  <si>
    <t>_1ObrCapSub</t>
  </si>
  <si>
    <t>_2ObrCapSup</t>
  </si>
  <si>
    <t>_3LinConduc</t>
  </si>
  <si>
    <t>_4Tque</t>
  </si>
  <si>
    <t>_5PP</t>
  </si>
  <si>
    <t>_6RedDistri</t>
  </si>
  <si>
    <t>_8Equip</t>
  </si>
  <si>
    <t>_9SisInte</t>
  </si>
  <si>
    <t>_11ProyEst</t>
  </si>
  <si>
    <t>_1Capa</t>
  </si>
  <si>
    <t>SubComponente Alcantarillado</t>
  </si>
  <si>
    <t>Informe</t>
  </si>
  <si>
    <t>SubComponente Saneamiento</t>
  </si>
  <si>
    <t>_1SistAtarjea</t>
  </si>
  <si>
    <t>_2SistColec</t>
  </si>
  <si>
    <t>_4Equip</t>
  </si>
  <si>
    <t>_5SisInte</t>
  </si>
  <si>
    <t>_7ProyEst</t>
  </si>
  <si>
    <t>_1SaneaBas</t>
  </si>
  <si>
    <t>_2PTAR</t>
  </si>
  <si>
    <t>_4ReuInter</t>
  </si>
  <si>
    <t>_5Emisor</t>
  </si>
  <si>
    <t>_6Equipa</t>
  </si>
  <si>
    <t>_8ProyEst</t>
  </si>
  <si>
    <t>N</t>
  </si>
  <si>
    <t>R</t>
  </si>
  <si>
    <t>M</t>
  </si>
  <si>
    <t>(A.1) Obra de captación subterránea</t>
  </si>
  <si>
    <t>(A.2) Obra de captación superficial</t>
  </si>
  <si>
    <t>(A.3) Línea de conducción</t>
  </si>
  <si>
    <t>(A.4) Tanque</t>
  </si>
  <si>
    <t>(A.5) Planta potabilizadora</t>
  </si>
  <si>
    <t>(A.6) Redes de distribución</t>
  </si>
  <si>
    <t>(A.7) Equipamiento</t>
  </si>
  <si>
    <t>(A.8) Sistema integrado</t>
  </si>
  <si>
    <t>(A.10) Estudios y proyectos</t>
  </si>
  <si>
    <t>(A.1) Equipamiento o instrumentación</t>
  </si>
  <si>
    <t>(A.2) Sistema comercial</t>
  </si>
  <si>
    <t>(A.3) Estudios y diagnósticos</t>
  </si>
  <si>
    <t>(A.4) Pérdidas físicas de agua</t>
  </si>
  <si>
    <t>(A.5) Fortalecimiento de capacidades</t>
  </si>
  <si>
    <t>=INDIRECTO("N_AP")</t>
  </si>
  <si>
    <t>N_AP</t>
  </si>
  <si>
    <t>=INDIRECTO("R_AP")</t>
  </si>
  <si>
    <t>R_AP</t>
  </si>
  <si>
    <t>=INDIRECTO("M_AP")</t>
  </si>
  <si>
    <t>M_AP</t>
  </si>
  <si>
    <t>N_ALC</t>
  </si>
  <si>
    <t>=INDIRECTO("N_ALC")</t>
  </si>
  <si>
    <t>R_ALC</t>
  </si>
  <si>
    <t>=INDIRECTO("R_ALC")</t>
  </si>
  <si>
    <t>M_ALC</t>
  </si>
  <si>
    <t>=INDIRECTO("M_ALC")</t>
  </si>
  <si>
    <t>N_SAN</t>
  </si>
  <si>
    <t>=INDIRECTO("N_SAN")</t>
  </si>
  <si>
    <t>R_SAN</t>
  </si>
  <si>
    <t>=INDIRECTO("R_SAN")</t>
  </si>
  <si>
    <t>M_SAN</t>
  </si>
  <si>
    <t>=INDIRECTO("M_SAN")</t>
  </si>
  <si>
    <t>(A.1) Sistema de atarjeas</t>
  </si>
  <si>
    <t>(A.2) Sistema de colectores</t>
  </si>
  <si>
    <t>(A.3) Equipamiento</t>
  </si>
  <si>
    <t>(A.4) Sistema integrado*</t>
  </si>
  <si>
    <t>(A.6) Estudios y proyectos</t>
  </si>
  <si>
    <t>(A.1) Saneamiento básico</t>
  </si>
  <si>
    <t>(A.2) Planta de tratamiento de aguas residuales</t>
  </si>
  <si>
    <t>(A.3) Reutilización o intercambio de agua tratada</t>
  </si>
  <si>
    <t>(A.4) Emisor</t>
  </si>
  <si>
    <t>(A.5) Equipamiento</t>
  </si>
  <si>
    <t>(A.7) Estudios y proyectos</t>
  </si>
  <si>
    <t>Expediente</t>
  </si>
  <si>
    <t>DH</t>
  </si>
  <si>
    <t>CI</t>
  </si>
  <si>
    <t>PP</t>
  </si>
  <si>
    <t>Derechos Humanos</t>
  </si>
  <si>
    <t>Compromiso Internacional</t>
  </si>
  <si>
    <t>Proyecto prioritario</t>
  </si>
  <si>
    <t>PP= Proyecto prioritario</t>
  </si>
  <si>
    <t>Programa de Agua Potable, Drenaje y Tratamiento (PROAGUA) 2025</t>
  </si>
  <si>
    <t xml:space="preserve">La entidad federativa, el (los) municipio(s), el (los) organismo(s) operador(es) y las organizaciones comunitarias manifiesta(n) conocer y sujetarse a lo establecido en las Reglas de Operación para el Programa de Agua Potable, Drenaje y Tratamiento a cargo de la Comisión Nacional del Agua, aplicables a partir de 2025 y demás normatividad aplicable, comprometiéndose a cumplirla. </t>
  </si>
  <si>
    <t xml:space="preserve">
Nombre de la obra o acción (Descripción detallada de los trabajos a realizar)</t>
  </si>
  <si>
    <t>Anexo Técnico Núm. 01 / 2025</t>
  </si>
  <si>
    <t>Entidad Federativa: Sonora</t>
  </si>
  <si>
    <t>Comisión Estatal del Agua</t>
  </si>
  <si>
    <t>Anexo de Ejecución PROAGUA Núm. 26 - 01 / 2025</t>
  </si>
  <si>
    <t>El presente anexo técnico se firma en cuatro ejemplares originales, a los  30  días del mes de mayo de 2025</t>
  </si>
  <si>
    <t>2024.26.042.A.R.117</t>
  </si>
  <si>
    <t>2024.26.042.A.R.118</t>
  </si>
  <si>
    <t>2024.26.042.A.R.119</t>
  </si>
  <si>
    <t>2024.26.042.A.R.120</t>
  </si>
  <si>
    <t>2024.26.042.A.R.121</t>
  </si>
  <si>
    <t>2024.26.042.A.R.122</t>
  </si>
  <si>
    <t>2024.26.042.A.R.123</t>
  </si>
  <si>
    <t>2024.26.042.A.R.124</t>
  </si>
  <si>
    <t>2024.26.046.A.R.125</t>
  </si>
  <si>
    <t>2024.26.002.A.R.127</t>
  </si>
  <si>
    <t>NAVOJOA</t>
  </si>
  <si>
    <t>ROSALES</t>
  </si>
  <si>
    <t>JOPOPACO</t>
  </si>
  <si>
    <t>FUNDICIÓN</t>
  </si>
  <si>
    <t>LOS BAHUISES</t>
  </si>
  <si>
    <t>SANTA MARÍA DEL BUARAJE</t>
  </si>
  <si>
    <t>BUIYACUSI</t>
  </si>
  <si>
    <t>260420122
260420033
260420041</t>
  </si>
  <si>
    <t>TEACHIVE, CUCAJAQUI Y CHOACALLE</t>
  </si>
  <si>
    <t>LOS BUAYUMS</t>
  </si>
  <si>
    <t>OQUITOA</t>
  </si>
  <si>
    <t>AGUA PRIETA</t>
  </si>
  <si>
    <t>EL RUSBAYO</t>
  </si>
  <si>
    <t>2025.26.052.A.N.1</t>
  </si>
  <si>
    <t>2025.26.024.A.R.3</t>
  </si>
  <si>
    <t>SAHUARIPA</t>
  </si>
  <si>
    <t>GUISAMOPA</t>
  </si>
  <si>
    <t>DIVISADEROS</t>
  </si>
  <si>
    <t>2024.26.023.A.R.139</t>
  </si>
  <si>
    <t>2024.26.023.A.R.140</t>
  </si>
  <si>
    <t>2025.26.023.A.R.2</t>
  </si>
  <si>
    <t>CUMPAS</t>
  </si>
  <si>
    <t>OJO DE AGUA</t>
  </si>
  <si>
    <t>TEONADEPA</t>
  </si>
  <si>
    <t>KILÓMETRO CINCO (ÁLVARO OBREGÓN)</t>
  </si>
  <si>
    <t>2024.26.023.A.R.138</t>
  </si>
  <si>
    <t>LOS HOYOS</t>
  </si>
  <si>
    <t>MEJORAMIENTO DE POZO CON EQUIPO DE BOMBEO SUMERGIBLE DE 30 H.P. PARA UN GASTO DE 15.54 LPS, 20.00 M. DE LÍNEA DE CONDUCCIÓN DE PVC DE 6" DE DIAMETRO E INTERCONEXIÓN A TANQUE DE ALMACENAMIENTO DE AGUA POTABLE PARA ATENDER AFECTACIÓN POR SEQUÍA EN LA LOCALIDAD DE ROSALES, MUNICIPIO DE NAVOJOA, ESTADO DE SONORA.</t>
  </si>
  <si>
    <t>MEJORAMIENTO DE POZO CON EQUIPO DE BOMBEO SUMERGIBLE DE 10 H.P.  PARA UN GASTO DE 4 LPS, 605.00 M. DE LÍNEA DE CONDUCCIÓN DE PVC DE 3" DE DIAMETRO E INTERCONEXIÓN A TANQUE DE ALMACENAMIENTO DE AGUA POTABLE  PARA ATENDER AFECTACIÓN POR SEQUÍA EN LA LOCALIDAD DE JOPOPACO, MUNICIPIO DE NAVOJOA, ESTADO DE SONORA.</t>
  </si>
  <si>
    <t>MEJORAMIENTO DE POZO CON EQUIPO DE BOMBEO SUMERGIBLE DE 10 H.P.  PARA UN GASTO DE 3.5 LPS, 330.64 M. DE LÍNEA DE CONDUCCIÓN DE PVC DE 3" DE DIAMETRO E INTERCONEXIÓN A TANQUE DE ALMACENAMIENTO DE AGUA POTABLE  PARA ATENDER AFECTACIÓN POR SEQUÍA EN LA LOCALIDAD DE FUNDICIÓN, MUNICIPIO DE NAVOJOA, ESTADO DE SONORA.</t>
  </si>
  <si>
    <t>MEJORAMIENTO DE POZO CON EQUIPO DE BOMBEO SUMERGIBLE DE 25 H.P.  PARA UN GASTO DE 17.13 LPS, 1,540.93 M. DE LÍNEA DE CONDUCCIÓN DE PVC DE 6" DE DIAMETRO E INTERCONEXIÓN A TANQUE DE ALMACENAMIENTO DE AGUA POTABLE  PARA ATENDER AFECTACIÓN POR SEQUÍA EN LA LOCALIDAD LOS BAHUISES, MUNICIPIO DE NAVOJOA, ESTADO DE SONORA.</t>
  </si>
  <si>
    <t>MEJORAMIENTO DE POZO DE 10 H.P. PARA UN GASTO DE 4.80 LPS, 107.40 M. DE LÍNEA DE CONDUCCIÓN DE PVC DE 3" DE DIAMETRO E INTERCONEXIÓN A TANQUE DE ALMACENAMIENTO DE AGUA POTABLE  PARA ATENDER AFECTACIÓN POR SEQUÍA EN LA LOCALIDAD SANTA MARÍA DEL BUARAJE, MUNICIPIO DE NAVOJOA, ESTADO DE SONORA.</t>
  </si>
  <si>
    <t>MEJORAMIENTO DE POZO DE 15 H.P. PARA UN GASTO DE 9.33 LPS, 582.00 M. DE LÍNEA DE CONDUCCIÓN DE PVC DE 6"  DE DIAMETRO E INTERCONEXIÓN A TANQUE DE ALMACENAMIENTO DE AGUA POTABLE  PARA ATENDER AFECTACIÓN POR SEQUÍA EN LA LOCALIDAD DE BUIYACUSI, MUNICIPIO DE NAVOJOA, ESTADO DE SONORA.</t>
  </si>
  <si>
    <t>MEJORAMIENTO DE POZO DE 50 H.P. PARA UN GASTO DE 20.26 LPS, 4,223.00 M. DE LÍNEA DE CONDUCCIÓN DE PVC DE 6" DE DIAMETRO E INTERCONEXIÓN A TANQUE DE ALMACENAMIENTO DE AGUA POTABLE  PARA ATENDER AFECTACIÓN POR SEQUÍA EN LAS LOCALIDADES DE TEACHIVE, CUCAJAQUI Y CHOACALLE, MUNICIPIO DE NAVOJOA, ESTADO DE SONORA.</t>
  </si>
  <si>
    <t>MEJORAMIENTO DE POZO DE 10 H.P. PARA UN GASTO DE 7.35 LPS, 30.00 M. DE LÍNEA DE CONDUCCIÓN DE PVC DE 4" DE DIAMETRO E INTERCONEXIÓN A TANQUE DE ALMACENAMIENTO DE AGUA POTABLE  PARA ATENDER AFECTACIÓN POR SEQUÍA EN LA LOCALIDAD LOS BUAYUMS, MUNICIPIO DE NAVOJOA, ESTADO DE SONORA.</t>
  </si>
  <si>
    <t>MEJORAMIENTO DE POZO DE 10 H.P. PARA UN GASTO DE 3.26 LPS, 2,605.46 M. DE LÍNEA DE CONDUCCIÓN DE PVC DE 3" DE DIAMETRO E INTERCONEXIÓN A TANQUE DE ALMACENAMIENTO DE AGUA POTABLE  PARA ATENDER AFECTACIÓN POR SEQUÍA EN LA LOCALIDAD DE OQUITOA, MUNICIPIO DE OQUITOA, ESTADO DE SONORA.</t>
  </si>
  <si>
    <t>CONSTRUCCIÓN DE POZO PARA AGUA POTABLE DE 120.00 M DE PROFUNDIDAD EN LA LOCALIDAD EL RUSBAYO, MUNICIPIO DE AGUA PRIETA, ESTADO DE SONORA.</t>
  </si>
  <si>
    <t>CONSTRUCCIÓN DE PLANTA PURIFICADORA POR ÓSMOSIS INVERSA CON CAPACIDAD DE 200 GARRAFONES POR DÍA, EN LA LOCALIDAD DE GUISAMOPA, MUNICIPIO DE SAHUARIPA, EN EL ESTADO DE SONORA</t>
  </si>
  <si>
    <t>CONSTRUCCIÓN DE 2,304.00 M DE RED DE DISTRIBUCIÓN DE AGUA POTABLE CON TUBERIA DE PVC DE 3" DE DIAMETRO Y 200 TOMAS DOMICILIARIAS, EN LA LOCALIDAD DE  DIVISADEROS, MUNICIPIO DE DIVISADEROS, EN EL ESTADO DE SONORA</t>
  </si>
  <si>
    <t>MEJORAMIENTO DE POZO CON EQUIPO DE BOMBEO SUMERGIBLE DE 20 H.P. PARA UN GASTO DE 10.16 LPS, 45.00 M. DE LÍNEA DE CONDUCCIÓN DE PVC DE 4" DE DIAMETRO PARA LA LOCALIDAD DE OJO DE AGUA, MUNICIPIO DE CUMPAS, ESTADO DE SONORA.</t>
  </si>
  <si>
    <t>MEJORAMIENTO DE POZO CON EQUIPO DE BOMBEO SUMERGIBLE DE 10 H.P. PARA UN GASTO DE 4.12 LPS, 65.00 M. DE LÍNEA DE CONDUCCIÓN DE PVC DE 4" DE DIAMETRO  PARA LA LOCALIDAD DE TEONADEPA, MUNICIPIO DE CUMPAS, ESTADO DE SONORA.</t>
  </si>
  <si>
    <t>CONSTRUCCIÓN DE 100 METROS DE POZO PARA AGUA POTABLE EN LA LOCALIDAD DE KILOMETRO 5 (ÁLVARO OBREGÓN), MUNICIPIO DE CUMPAS, ESTADO DE SONORA.</t>
  </si>
  <si>
    <t>MEJORAMIENTO DE POZO CON EQUIPO DE BOMBEO SUMERGIBLE DE 40 H.P. PARA UN GASTO DE 22.83 LPS, 20.00 M. DE LÍNEA DE CONDUCCIÓN DE PVC DE 4" DE DIAMETRO  PARA LA LOCALIDAD DE LOS HOYOS, MUNICIPIO DE CUMPAS, ESTADO DE SONORA.</t>
  </si>
  <si>
    <t>Lote</t>
  </si>
  <si>
    <t>Pozo</t>
  </si>
  <si>
    <t>Planta</t>
  </si>
  <si>
    <t>MUY BAJO</t>
  </si>
  <si>
    <t>BAJO</t>
  </si>
  <si>
    <t>MEDIO</t>
  </si>
  <si>
    <t>Km</t>
  </si>
  <si>
    <t>2025.26.030.A.R.1</t>
  </si>
  <si>
    <t>2025.26.030.A.R.2</t>
  </si>
  <si>
    <t>HERMOSILLO</t>
  </si>
  <si>
    <t>2024.26.052.A.R.128</t>
  </si>
  <si>
    <t>2024.26.026.A.R.129</t>
  </si>
  <si>
    <t>ETCHOJOA</t>
  </si>
  <si>
    <t>ELABORACIÓN DE ESTUDIOS BASICOS PARA LA CONSTRUCCIÓN DE LA PRESA PUERTA DEL SOL Y SU APROVECHAMIENTO COMO FUENTE DE ABASTECIMIENTTO DE AGUA POTABLE PARA LA CIUDAD DE HERMOSILLO, PROPUESTA EN LA LOCALIDAD PUERTA DEL SOL, URES, ESTADO DE SONORA.</t>
  </si>
  <si>
    <t>FORTALECIMIENTO DE CAPACIDADES (ESCUELA DEL AGUA)</t>
  </si>
  <si>
    <t>CONSTRUCCIÓN DE POZO PARA AGUA POTABLE DE 50.00 M DE PROFUNDIDAD, EN LA LOCALIDAD DE SAHUARIPA, MUNICIPIO DE SAHUARIPA, ESTADO DE SONORA.</t>
  </si>
  <si>
    <t>CONSTRUCCIÓN DE POZO PARA AGUA POTABLE DE 120.00 M DE PROFUNDIDAD, EN LA LOCALIDAD DE ETCHOJOA, MUNICIPIO DE ETCHOJOA, ESTADO DE SONORA.</t>
  </si>
  <si>
    <t>NO APLICA</t>
  </si>
  <si>
    <t>Proyecto</t>
  </si>
  <si>
    <t>Cursos</t>
  </si>
  <si>
    <t>Atención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</si>
</sst>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80A]d&quot; de &quot;mmmm&quot; de &quot;yyyy;@"/>
    <numFmt numFmtId="165" formatCode="#,##0.0_ ;\-#,##0.0\ "/>
  </numFmts>
  <fonts count="67" x14ac:knownFonts="1">
    <font>
      <sz val="9"/>
      <color theme="1"/>
      <name val="Montserrat Medium"/>
      <family val="2"/>
    </font>
    <font>
      <sz val="11"/>
      <color theme="1"/>
      <name val="Calibri"/>
      <family val="2"/>
      <scheme val="minor"/>
    </font>
    <font>
      <sz val="11"/>
      <color theme="1"/>
      <name val="Calibri"/>
      <family val="2"/>
      <scheme val="minor"/>
    </font>
    <font>
      <sz val="9"/>
      <color theme="1"/>
      <name val="Montserrat Medium"/>
      <family val="2"/>
    </font>
    <font>
      <b/>
      <sz val="14"/>
      <color theme="1"/>
      <name val="Montserrat"/>
    </font>
    <font>
      <b/>
      <sz val="11"/>
      <color theme="1"/>
      <name val="Montserrat"/>
    </font>
    <font>
      <b/>
      <sz val="16"/>
      <color theme="1"/>
      <name val="Montserrat"/>
    </font>
    <font>
      <b/>
      <sz val="18"/>
      <color theme="1"/>
      <name val="Montserrat"/>
    </font>
    <font>
      <sz val="11"/>
      <name val="Arial"/>
      <family val="2"/>
    </font>
    <font>
      <b/>
      <sz val="18"/>
      <name val="Montserrat"/>
    </font>
    <font>
      <b/>
      <sz val="16"/>
      <name val="Montserrat"/>
    </font>
    <font>
      <b/>
      <sz val="14"/>
      <name val="Montserrat"/>
    </font>
    <font>
      <sz val="11"/>
      <color theme="1"/>
      <name val="Arial"/>
      <family val="2"/>
    </font>
    <font>
      <b/>
      <i/>
      <sz val="10"/>
      <name val="Arial"/>
      <family val="2"/>
    </font>
    <font>
      <sz val="14"/>
      <color theme="1"/>
      <name val="Montserrat"/>
    </font>
    <font>
      <b/>
      <sz val="11"/>
      <color theme="1"/>
      <name val="Arial"/>
      <family val="2"/>
    </font>
    <font>
      <b/>
      <sz val="16"/>
      <name val="Arial"/>
      <family val="2"/>
    </font>
    <font>
      <b/>
      <sz val="16"/>
      <color theme="1"/>
      <name val="Arial"/>
      <family val="2"/>
    </font>
    <font>
      <b/>
      <sz val="12"/>
      <name val="Arial"/>
      <family val="2"/>
    </font>
    <font>
      <sz val="12"/>
      <name val="Arial"/>
      <family val="2"/>
    </font>
    <font>
      <b/>
      <sz val="12"/>
      <color theme="1"/>
      <name val="Arial"/>
      <family val="2"/>
    </font>
    <font>
      <sz val="12"/>
      <color theme="1"/>
      <name val="Arial"/>
      <family val="2"/>
    </font>
    <font>
      <sz val="16"/>
      <color theme="1"/>
      <name val="Arial"/>
      <family val="2"/>
    </font>
    <font>
      <sz val="16"/>
      <name val="Arial"/>
      <family val="2"/>
    </font>
    <font>
      <sz val="14"/>
      <color theme="1"/>
      <name val="Arial"/>
      <family val="2"/>
    </font>
    <font>
      <b/>
      <sz val="24"/>
      <name val="Arial"/>
      <family val="2"/>
    </font>
    <font>
      <sz val="24"/>
      <name val="Arial"/>
      <family val="2"/>
    </font>
    <font>
      <b/>
      <sz val="12"/>
      <name val="Montserrat"/>
    </font>
    <font>
      <b/>
      <sz val="12"/>
      <color theme="1"/>
      <name val="Montserrat"/>
    </font>
    <font>
      <sz val="8"/>
      <color theme="1"/>
      <name val="Montserrat"/>
    </font>
    <font>
      <b/>
      <sz val="8"/>
      <color theme="1"/>
      <name val="Montserrat"/>
    </font>
    <font>
      <b/>
      <sz val="10"/>
      <name val="Arial"/>
      <family val="2"/>
    </font>
    <font>
      <sz val="16"/>
      <color theme="1"/>
      <name val="Montserrat"/>
    </font>
    <font>
      <b/>
      <sz val="9"/>
      <color theme="1"/>
      <name val="Calibri"/>
      <family val="2"/>
      <scheme val="minor"/>
    </font>
    <font>
      <b/>
      <sz val="8"/>
      <color rgb="FFCC0099"/>
      <name val="Montserrat"/>
    </font>
    <font>
      <sz val="8"/>
      <color theme="1"/>
      <name val="Calibri"/>
      <family val="2"/>
      <scheme val="minor"/>
    </font>
    <font>
      <b/>
      <sz val="10"/>
      <color theme="1"/>
      <name val="Arial"/>
      <family val="2"/>
    </font>
    <font>
      <b/>
      <sz val="11"/>
      <color rgb="FF000000"/>
      <name val="Arial"/>
      <family val="2"/>
    </font>
    <font>
      <sz val="16"/>
      <name val="Montserrat"/>
    </font>
    <font>
      <sz val="12"/>
      <name val="Montserrat"/>
    </font>
    <font>
      <b/>
      <sz val="24"/>
      <name val="Montserrat"/>
    </font>
    <font>
      <sz val="20"/>
      <name val="Montserrat"/>
    </font>
    <font>
      <sz val="12"/>
      <color theme="1"/>
      <name val="Montserrat"/>
    </font>
    <font>
      <b/>
      <sz val="16"/>
      <color indexed="8"/>
      <name val="Montserrat"/>
    </font>
    <font>
      <b/>
      <sz val="16"/>
      <color rgb="FF000000"/>
      <name val="Montserrat"/>
    </font>
    <font>
      <sz val="16"/>
      <color rgb="FF000000"/>
      <name val="Montserrat"/>
    </font>
    <font>
      <sz val="24"/>
      <name val="Montserrat"/>
    </font>
    <font>
      <b/>
      <sz val="18"/>
      <name val="Arial"/>
      <family val="2"/>
    </font>
    <font>
      <b/>
      <sz val="14"/>
      <name val="Arial"/>
      <family val="2"/>
    </font>
    <font>
      <b/>
      <sz val="18"/>
      <color theme="1"/>
      <name val="Arial"/>
      <family val="2"/>
    </font>
    <font>
      <b/>
      <sz val="11"/>
      <name val="Arial"/>
      <family val="2"/>
    </font>
    <font>
      <b/>
      <sz val="14"/>
      <color theme="1"/>
      <name val="Arial"/>
      <family val="2"/>
    </font>
    <font>
      <sz val="14"/>
      <name val="Arial"/>
      <family val="2"/>
    </font>
    <font>
      <sz val="10"/>
      <color theme="1"/>
      <name val="Arial"/>
      <family val="2"/>
    </font>
    <font>
      <b/>
      <strike/>
      <sz val="10"/>
      <name val="Arial"/>
      <family val="2"/>
    </font>
    <font>
      <b/>
      <i/>
      <sz val="9"/>
      <color rgb="FFFF0000"/>
      <name val="Arial"/>
      <family val="2"/>
    </font>
    <font>
      <i/>
      <sz val="12"/>
      <color theme="1"/>
      <name val="Arial"/>
      <family val="2"/>
    </font>
    <font>
      <b/>
      <i/>
      <sz val="10"/>
      <color rgb="FFFF0000"/>
      <name val="Arial"/>
      <family val="2"/>
    </font>
    <font>
      <b/>
      <sz val="8"/>
      <name val="Arial"/>
      <family val="2"/>
    </font>
    <font>
      <sz val="11"/>
      <color rgb="FFFF0000"/>
      <name val="Arial"/>
      <family val="2"/>
    </font>
    <font>
      <b/>
      <sz val="10"/>
      <color rgb="FFFF0000"/>
      <name val="Arial"/>
      <family val="2"/>
    </font>
    <font>
      <sz val="20"/>
      <name val="Arial"/>
      <family val="2"/>
    </font>
    <font>
      <b/>
      <sz val="16"/>
      <color indexed="8"/>
      <name val="Arial"/>
      <family val="2"/>
    </font>
    <font>
      <b/>
      <sz val="16"/>
      <color rgb="FF000000"/>
      <name val="Arial"/>
      <family val="2"/>
    </font>
    <font>
      <sz val="16"/>
      <color rgb="FF000000"/>
      <name val="Arial"/>
      <family val="2"/>
    </font>
    <font>
      <b/>
      <sz val="20"/>
      <color theme="1"/>
      <name val="Montserrat"/>
    </font>
    <font>
      <b/>
      <sz val="20"/>
      <color theme="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2" tint="-0.749992370372631"/>
        <bgColor indexed="64"/>
      </patternFill>
    </fill>
    <fill>
      <patternFill patternType="solid">
        <fgColor theme="9" tint="0.79998168889431442"/>
        <bgColor indexed="64"/>
      </patternFill>
    </fill>
    <fill>
      <patternFill patternType="solid">
        <fgColor theme="2" tint="-9.9978637043366805E-2"/>
        <bgColor indexed="64"/>
      </patternFill>
    </fill>
  </fills>
  <borders count="34">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top/>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ck">
        <color theme="0"/>
      </right>
      <top/>
      <bottom style="medium">
        <color theme="0" tint="-0.34998626667073579"/>
      </bottom>
      <diagonal/>
    </border>
    <border>
      <left/>
      <right/>
      <top/>
      <bottom style="medium">
        <color theme="0" tint="-0.34998626667073579"/>
      </bottom>
      <diagonal/>
    </border>
  </borders>
  <cellStyleXfs count="6">
    <xf numFmtId="0" fontId="0"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0" fontId="1" fillId="0" borderId="0"/>
  </cellStyleXfs>
  <cellXfs count="382">
    <xf numFmtId="0" fontId="0" fillId="0" borderId="0" xfId="0"/>
    <xf numFmtId="0" fontId="8" fillId="0" borderId="0" xfId="0" applyFont="1"/>
    <xf numFmtId="0" fontId="8" fillId="0" borderId="0" xfId="0" applyFont="1" applyAlignment="1">
      <alignment vertical="justify"/>
    </xf>
    <xf numFmtId="0" fontId="8" fillId="0" borderId="0" xfId="0" applyFont="1" applyAlignment="1">
      <alignment horizontal="justify" vertical="center"/>
    </xf>
    <xf numFmtId="0" fontId="12" fillId="0" borderId="0" xfId="0" applyFont="1"/>
    <xf numFmtId="0" fontId="12" fillId="0" borderId="0" xfId="0" applyFont="1" applyAlignment="1">
      <alignment horizontal="justify" vertical="center"/>
    </xf>
    <xf numFmtId="0" fontId="12" fillId="0" borderId="0" xfId="0" quotePrefix="1" applyFont="1" applyAlignment="1">
      <alignment horizontal="center" vertical="center"/>
    </xf>
    <xf numFmtId="0" fontId="13" fillId="0" borderId="0" xfId="0" applyFont="1" applyAlignment="1">
      <alignment horizontal="right" vertical="top" wrapText="1"/>
    </xf>
    <xf numFmtId="3" fontId="12" fillId="0" borderId="0" xfId="0" applyNumberFormat="1" applyFont="1" applyAlignment="1">
      <alignment horizontal="center" vertical="center"/>
    </xf>
    <xf numFmtId="0" fontId="12" fillId="0" borderId="0" xfId="0" applyFont="1" applyProtection="1">
      <protection locked="0"/>
    </xf>
    <xf numFmtId="0" fontId="15" fillId="0" borderId="0" xfId="0" applyFont="1" applyAlignment="1" applyProtection="1">
      <alignment horizontal="left" vertical="center"/>
      <protection locked="0"/>
    </xf>
    <xf numFmtId="0" fontId="23" fillId="0" borderId="0" xfId="0" applyFont="1" applyAlignment="1">
      <alignment vertical="center" wrapText="1"/>
    </xf>
    <xf numFmtId="0" fontId="21" fillId="0" borderId="0" xfId="0" applyFont="1"/>
    <xf numFmtId="0" fontId="21" fillId="0" borderId="0" xfId="0" applyFont="1" applyProtection="1">
      <protection locked="0"/>
    </xf>
    <xf numFmtId="0" fontId="18" fillId="0" borderId="0" xfId="0" applyFont="1" applyAlignment="1">
      <alignment horizontal="left"/>
    </xf>
    <xf numFmtId="0" fontId="21" fillId="0" borderId="0" xfId="0" applyFont="1" applyAlignment="1">
      <alignment horizontal="center"/>
    </xf>
    <xf numFmtId="0" fontId="21" fillId="0" borderId="0" xfId="0" applyFont="1" applyAlignment="1">
      <alignment wrapText="1"/>
    </xf>
    <xf numFmtId="0" fontId="19" fillId="0" borderId="0" xfId="0" applyFont="1"/>
    <xf numFmtId="0" fontId="18" fillId="0" borderId="0" xfId="0" applyFont="1" applyAlignment="1">
      <alignment vertical="justify"/>
    </xf>
    <xf numFmtId="0" fontId="20" fillId="0" borderId="0" xfId="0" applyFont="1" applyAlignment="1">
      <alignment vertical="justify"/>
    </xf>
    <xf numFmtId="0" fontId="18" fillId="0" borderId="0" xfId="0" applyFont="1" applyAlignment="1" applyProtection="1">
      <alignment vertical="center"/>
      <protection locked="0"/>
    </xf>
    <xf numFmtId="0" fontId="18" fillId="0" borderId="0" xfId="0" applyFont="1"/>
    <xf numFmtId="0" fontId="21" fillId="0" borderId="0" xfId="0" applyFont="1" applyAlignment="1">
      <alignment horizontal="justify" vertical="center"/>
    </xf>
    <xf numFmtId="0" fontId="20" fillId="0" borderId="0" xfId="0" applyFont="1" applyAlignment="1">
      <alignment horizontal="left" vertical="center"/>
    </xf>
    <xf numFmtId="164" fontId="20" fillId="0" borderId="0" xfId="0" applyNumberFormat="1" applyFont="1" applyAlignment="1">
      <alignment horizontal="center" vertical="center"/>
    </xf>
    <xf numFmtId="0" fontId="18" fillId="0" borderId="0" xfId="0" applyFont="1" applyAlignment="1">
      <alignment horizontal="center" vertical="center" wrapText="1"/>
    </xf>
    <xf numFmtId="0" fontId="21"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vertical="center" wrapText="1"/>
    </xf>
    <xf numFmtId="0" fontId="21" fillId="0" borderId="0" xfId="0" applyFont="1" applyAlignment="1">
      <alignment horizontal="justify" vertical="top" wrapText="1"/>
    </xf>
    <xf numFmtId="3" fontId="20" fillId="0" borderId="0" xfId="0" applyNumberFormat="1" applyFont="1" applyAlignment="1">
      <alignment horizontal="right" vertical="center"/>
    </xf>
    <xf numFmtId="4" fontId="20" fillId="0" borderId="0" xfId="0" applyNumberFormat="1" applyFont="1" applyAlignment="1">
      <alignment horizontal="right" vertical="center"/>
    </xf>
    <xf numFmtId="14" fontId="21" fillId="0" borderId="0" xfId="0" applyNumberFormat="1" applyFont="1" applyAlignment="1">
      <alignment horizontal="center" vertical="center"/>
    </xf>
    <xf numFmtId="0" fontId="23" fillId="0" borderId="0" xfId="0" applyFont="1"/>
    <xf numFmtId="0" fontId="24" fillId="0" borderId="0" xfId="0" applyFont="1"/>
    <xf numFmtId="0" fontId="22" fillId="0" borderId="0" xfId="0" applyFont="1" applyProtection="1">
      <protection locked="0"/>
    </xf>
    <xf numFmtId="0" fontId="25" fillId="0" borderId="0" xfId="0" applyFont="1" applyAlignment="1" applyProtection="1">
      <alignment vertical="center"/>
      <protection locked="0"/>
    </xf>
    <xf numFmtId="0" fontId="26" fillId="0" borderId="0" xfId="0" applyFont="1"/>
    <xf numFmtId="0" fontId="25" fillId="0" borderId="0" xfId="0" applyFont="1" applyAlignment="1">
      <alignment vertical="justify"/>
    </xf>
    <xf numFmtId="4" fontId="18" fillId="0" borderId="0" xfId="0" applyNumberFormat="1" applyFont="1" applyAlignment="1" applyProtection="1">
      <alignment horizontal="right" vertical="center"/>
      <protection locked="0"/>
    </xf>
    <xf numFmtId="0" fontId="6" fillId="4" borderId="0" xfId="5" applyFont="1" applyFill="1" applyAlignment="1">
      <alignment horizontal="centerContinuous"/>
    </xf>
    <xf numFmtId="0" fontId="32" fillId="5" borderId="0" xfId="5" applyFont="1" applyFill="1"/>
    <xf numFmtId="0" fontId="1" fillId="0" borderId="0" xfId="5"/>
    <xf numFmtId="0" fontId="5" fillId="4" borderId="0" xfId="5" applyFont="1" applyFill="1" applyAlignment="1">
      <alignment horizontal="centerContinuous"/>
    </xf>
    <xf numFmtId="0" fontId="29" fillId="5" borderId="0" xfId="5" applyFont="1" applyFill="1"/>
    <xf numFmtId="0" fontId="1" fillId="0" borderId="0" xfId="5" quotePrefix="1"/>
    <xf numFmtId="0" fontId="29" fillId="0" borderId="0" xfId="5" applyFont="1"/>
    <xf numFmtId="0" fontId="33" fillId="0" borderId="0" xfId="5" quotePrefix="1" applyFont="1"/>
    <xf numFmtId="0" fontId="30" fillId="2" borderId="32" xfId="5" applyFont="1" applyFill="1" applyBorder="1"/>
    <xf numFmtId="0" fontId="30" fillId="2" borderId="33" xfId="5" applyFont="1" applyFill="1" applyBorder="1" applyAlignment="1">
      <alignment horizontal="center"/>
    </xf>
    <xf numFmtId="0" fontId="34" fillId="2" borderId="32" xfId="5" applyFont="1" applyFill="1" applyBorder="1" applyAlignment="1">
      <alignment horizontal="center"/>
    </xf>
    <xf numFmtId="0" fontId="30" fillId="3" borderId="0" xfId="5" applyFont="1" applyFill="1" applyAlignment="1">
      <alignment horizontal="center"/>
    </xf>
    <xf numFmtId="0" fontId="29" fillId="6" borderId="0" xfId="5" applyFont="1" applyFill="1"/>
    <xf numFmtId="0" fontId="34" fillId="6" borderId="0" xfId="5" applyFont="1" applyFill="1"/>
    <xf numFmtId="0" fontId="1" fillId="6" borderId="0" xfId="5" applyFill="1"/>
    <xf numFmtId="0" fontId="35" fillId="6" borderId="0" xfId="5" applyFont="1" applyFill="1"/>
    <xf numFmtId="0" fontId="35" fillId="3" borderId="0" xfId="5" applyFont="1" applyFill="1"/>
    <xf numFmtId="0" fontId="35" fillId="0" borderId="0" xfId="5" applyFont="1"/>
    <xf numFmtId="0" fontId="1" fillId="5" borderId="0" xfId="5" applyFill="1"/>
    <xf numFmtId="0" fontId="1" fillId="3" borderId="0" xfId="5" applyFill="1"/>
    <xf numFmtId="0" fontId="16" fillId="0" borderId="0" xfId="0" applyFont="1" applyAlignment="1" applyProtection="1">
      <alignment vertical="center"/>
      <protection locked="0"/>
    </xf>
    <xf numFmtId="0" fontId="17" fillId="0" borderId="0" xfId="0" applyFont="1" applyAlignment="1" applyProtection="1">
      <alignment vertical="center"/>
      <protection locked="0"/>
    </xf>
    <xf numFmtId="0" fontId="31" fillId="0" borderId="0" xfId="0" applyFont="1" applyAlignment="1" applyProtection="1">
      <alignment vertical="center"/>
      <protection locked="0"/>
    </xf>
    <xf numFmtId="0" fontId="36" fillId="0" borderId="0" xfId="0" applyFont="1" applyAlignment="1" applyProtection="1">
      <alignment vertical="center"/>
      <protection locked="0"/>
    </xf>
    <xf numFmtId="0" fontId="37" fillId="0" borderId="0" xfId="0" applyFont="1" applyAlignment="1">
      <alignment horizontal="center" vertical="center"/>
    </xf>
    <xf numFmtId="0" fontId="38" fillId="0" borderId="0" xfId="0" applyFont="1" applyAlignment="1" applyProtection="1">
      <alignment vertical="center"/>
      <protection locked="0"/>
    </xf>
    <xf numFmtId="0" fontId="7" fillId="0" borderId="0" xfId="0" applyFont="1" applyAlignment="1">
      <alignment horizontal="right"/>
    </xf>
    <xf numFmtId="0" fontId="6" fillId="0" borderId="3" xfId="0" applyFont="1" applyBorder="1" applyAlignment="1">
      <alignment horizontal="center" vertical="center"/>
    </xf>
    <xf numFmtId="0" fontId="6" fillId="0" borderId="3" xfId="0" applyFont="1" applyBorder="1" applyAlignment="1">
      <alignment horizontal="left" vertical="center"/>
    </xf>
    <xf numFmtId="0" fontId="42" fillId="0" borderId="0" xfId="0" applyFont="1"/>
    <xf numFmtId="0" fontId="11" fillId="0" borderId="0" xfId="0" applyFont="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9" fillId="0" borderId="0" xfId="0" applyFont="1" applyAlignment="1">
      <alignment horizontal="left" vertical="center"/>
    </xf>
    <xf numFmtId="0" fontId="39" fillId="0" borderId="2" xfId="0" applyFont="1" applyBorder="1" applyAlignment="1">
      <alignment horizontal="center" vertical="center"/>
    </xf>
    <xf numFmtId="0" fontId="39" fillId="0" borderId="2" xfId="0" applyFont="1" applyBorder="1" applyAlignment="1">
      <alignment vertical="center" wrapText="1"/>
    </xf>
    <xf numFmtId="0" fontId="39" fillId="0" borderId="2" xfId="0" applyFont="1" applyBorder="1" applyAlignment="1">
      <alignment horizontal="center" vertical="center" wrapText="1"/>
    </xf>
    <xf numFmtId="0" fontId="39" fillId="0" borderId="2" xfId="0" applyFont="1" applyBorder="1" applyAlignment="1">
      <alignment horizontal="justify" vertical="center" wrapText="1"/>
    </xf>
    <xf numFmtId="3" fontId="39" fillId="0" borderId="2" xfId="0" applyNumberFormat="1" applyFont="1" applyBorder="1" applyAlignment="1">
      <alignment horizontal="center" vertical="center" wrapText="1"/>
    </xf>
    <xf numFmtId="3" fontId="39" fillId="0" borderId="25" xfId="0" applyNumberFormat="1" applyFont="1" applyBorder="1" applyAlignment="1">
      <alignment horizontal="center" vertical="center" wrapText="1"/>
    </xf>
    <xf numFmtId="0" fontId="27" fillId="0" borderId="2" xfId="0" applyFont="1" applyBorder="1" applyAlignment="1">
      <alignment horizontal="center" vertical="center"/>
    </xf>
    <xf numFmtId="165" fontId="39" fillId="0" borderId="2" xfId="1" applyNumberFormat="1" applyFont="1" applyFill="1" applyBorder="1" applyAlignment="1">
      <alignment horizontal="center" vertical="center" wrapText="1"/>
    </xf>
    <xf numFmtId="3" fontId="39" fillId="0" borderId="24" xfId="0" applyNumberFormat="1" applyFont="1" applyBorder="1" applyAlignment="1">
      <alignment horizontal="center" vertical="center" wrapText="1"/>
    </xf>
    <xf numFmtId="0" fontId="39" fillId="0" borderId="0" xfId="0" applyFont="1" applyAlignment="1">
      <alignment horizontal="center" vertical="center" wrapText="1"/>
    </xf>
    <xf numFmtId="0" fontId="39" fillId="0" borderId="0" xfId="0" applyFont="1" applyAlignment="1">
      <alignment horizontal="justify" vertical="center" wrapText="1"/>
    </xf>
    <xf numFmtId="3" fontId="9" fillId="0" borderId="0" xfId="0" applyNumberFormat="1" applyFont="1" applyAlignment="1">
      <alignment horizontal="right" vertical="center"/>
    </xf>
    <xf numFmtId="3" fontId="27" fillId="0" borderId="23" xfId="0" applyNumberFormat="1" applyFont="1" applyBorder="1" applyAlignment="1">
      <alignment horizontal="center" vertical="center" wrapText="1"/>
    </xf>
    <xf numFmtId="3" fontId="39" fillId="0" borderId="26" xfId="0" applyNumberFormat="1" applyFont="1" applyBorder="1" applyAlignment="1">
      <alignment horizontal="center" vertical="center" wrapText="1"/>
    </xf>
    <xf numFmtId="0" fontId="27" fillId="0" borderId="0" xfId="0" applyFont="1" applyAlignment="1">
      <alignment horizontal="center" vertical="center"/>
    </xf>
    <xf numFmtId="165" fontId="39" fillId="0" borderId="0" xfId="1" applyNumberFormat="1" applyFont="1" applyFill="1" applyBorder="1" applyAlignment="1">
      <alignment horizontal="center" vertical="center" wrapText="1"/>
    </xf>
    <xf numFmtId="0" fontId="27" fillId="0" borderId="0" xfId="0" applyFont="1" applyAlignment="1">
      <alignment horizontal="center" vertical="center" wrapText="1"/>
    </xf>
    <xf numFmtId="0" fontId="27" fillId="0" borderId="0" xfId="0" applyFont="1" applyAlignment="1">
      <alignment horizontal="center" vertical="top" wrapText="1"/>
    </xf>
    <xf numFmtId="3" fontId="27" fillId="0" borderId="0" xfId="0" applyNumberFormat="1" applyFont="1" applyAlignment="1">
      <alignment horizontal="center" vertical="center" wrapText="1"/>
    </xf>
    <xf numFmtId="0" fontId="42" fillId="0" borderId="1" xfId="0" applyFont="1" applyBorder="1"/>
    <xf numFmtId="0" fontId="39" fillId="0" borderId="1" xfId="0" applyFont="1" applyBorder="1" applyAlignment="1">
      <alignment horizontal="center" vertical="center" wrapText="1"/>
    </xf>
    <xf numFmtId="0" fontId="39" fillId="0" borderId="1" xfId="0" applyFont="1" applyBorder="1" applyAlignment="1">
      <alignment horizontal="justify" vertical="center" wrapText="1"/>
    </xf>
    <xf numFmtId="3" fontId="9" fillId="0" borderId="1" xfId="0" applyNumberFormat="1" applyFont="1" applyBorder="1" applyAlignment="1">
      <alignment horizontal="right" vertical="center"/>
    </xf>
    <xf numFmtId="0" fontId="27" fillId="0" borderId="1" xfId="0" applyFont="1" applyBorder="1" applyAlignment="1">
      <alignment horizontal="center" vertical="center"/>
    </xf>
    <xf numFmtId="165" fontId="39" fillId="0" borderId="1" xfId="1" applyNumberFormat="1" applyFont="1" applyFill="1" applyBorder="1" applyAlignment="1">
      <alignment horizontal="center" vertical="center" wrapText="1"/>
    </xf>
    <xf numFmtId="0" fontId="27" fillId="0" borderId="0" xfId="0" applyFont="1" applyAlignment="1">
      <alignment horizontal="left" vertical="center"/>
    </xf>
    <xf numFmtId="0" fontId="9" fillId="0" borderId="2" xfId="0" applyFont="1" applyBorder="1" applyAlignment="1">
      <alignment vertical="center" wrapText="1"/>
    </xf>
    <xf numFmtId="3" fontId="39" fillId="7" borderId="2" xfId="0" applyNumberFormat="1" applyFont="1" applyFill="1" applyBorder="1" applyAlignment="1">
      <alignment horizontal="center" vertical="center" wrapText="1"/>
    </xf>
    <xf numFmtId="0" fontId="39" fillId="3" borderId="2" xfId="0" applyFont="1" applyFill="1" applyBorder="1" applyAlignment="1">
      <alignment horizontal="center" vertical="center"/>
    </xf>
    <xf numFmtId="0" fontId="39" fillId="3" borderId="2" xfId="0" applyFont="1" applyFill="1" applyBorder="1" applyAlignment="1">
      <alignment vertical="center" wrapText="1"/>
    </xf>
    <xf numFmtId="0" fontId="9" fillId="3" borderId="2" xfId="0" applyFont="1" applyFill="1" applyBorder="1" applyAlignment="1">
      <alignment vertical="center" wrapText="1"/>
    </xf>
    <xf numFmtId="3" fontId="39" fillId="0" borderId="2" xfId="0" applyNumberFormat="1" applyFont="1" applyBorder="1" applyAlignment="1">
      <alignment vertical="center" wrapText="1"/>
    </xf>
    <xf numFmtId="3" fontId="39" fillId="7" borderId="2" xfId="0" applyNumberFormat="1" applyFont="1" applyFill="1" applyBorder="1" applyAlignment="1">
      <alignment vertical="center" wrapText="1"/>
    </xf>
    <xf numFmtId="3" fontId="39" fillId="0" borderId="25" xfId="0" applyNumberFormat="1" applyFont="1" applyBorder="1" applyAlignment="1">
      <alignment vertical="center" wrapText="1"/>
    </xf>
    <xf numFmtId="165" fontId="39" fillId="3" borderId="2" xfId="1" applyNumberFormat="1" applyFont="1" applyFill="1" applyBorder="1" applyAlignment="1">
      <alignment horizontal="center" vertical="center" wrapText="1"/>
    </xf>
    <xf numFmtId="0" fontId="42" fillId="0" borderId="0" xfId="0" applyFont="1" applyAlignment="1">
      <alignment horizontal="center" vertical="center"/>
    </xf>
    <xf numFmtId="0" fontId="42" fillId="0" borderId="0" xfId="0" applyFont="1" applyAlignment="1">
      <alignment vertical="center" wrapText="1"/>
    </xf>
    <xf numFmtId="0" fontId="42" fillId="0" borderId="0" xfId="0" applyFont="1" applyAlignment="1">
      <alignment horizontal="justify" vertical="top" wrapText="1"/>
    </xf>
    <xf numFmtId="3" fontId="28" fillId="2" borderId="2" xfId="0" applyNumberFormat="1" applyFont="1" applyFill="1" applyBorder="1" applyAlignment="1">
      <alignment horizontal="right" vertical="center"/>
    </xf>
    <xf numFmtId="3" fontId="28" fillId="0" borderId="25" xfId="0" applyNumberFormat="1" applyFont="1" applyBorder="1" applyAlignment="1">
      <alignment horizontal="right" vertical="center"/>
    </xf>
    <xf numFmtId="14" fontId="42" fillId="0" borderId="0" xfId="0" applyNumberFormat="1" applyFont="1" applyAlignment="1">
      <alignment horizontal="center" vertical="center"/>
    </xf>
    <xf numFmtId="0" fontId="43" fillId="0" borderId="0" xfId="0" applyFont="1" applyAlignment="1" applyProtection="1">
      <alignment horizontal="center" vertical="center"/>
      <protection locked="0"/>
    </xf>
    <xf numFmtId="0" fontId="32" fillId="0" borderId="0" xfId="0" applyFont="1" applyAlignment="1" applyProtection="1">
      <alignment vertical="center"/>
      <protection locked="0"/>
    </xf>
    <xf numFmtId="0" fontId="32" fillId="0" borderId="0" xfId="0" quotePrefix="1" applyFont="1" applyAlignment="1" applyProtection="1">
      <alignment horizontal="center" vertical="center"/>
      <protection locked="0"/>
    </xf>
    <xf numFmtId="0" fontId="44" fillId="0" borderId="0" xfId="0" applyFont="1" applyAlignment="1">
      <alignment horizontal="center" vertical="center"/>
    </xf>
    <xf numFmtId="0" fontId="32" fillId="0" borderId="0" xfId="0" applyFont="1" applyAlignment="1">
      <alignment vertical="center"/>
    </xf>
    <xf numFmtId="0" fontId="32" fillId="0" borderId="0" xfId="0" applyFont="1"/>
    <xf numFmtId="0" fontId="44" fillId="0" borderId="0" xfId="0" applyFont="1" applyAlignment="1">
      <alignment vertical="center"/>
    </xf>
    <xf numFmtId="0" fontId="32" fillId="0" borderId="0" xfId="0" applyFont="1" applyProtection="1">
      <protection locked="0"/>
    </xf>
    <xf numFmtId="0" fontId="42" fillId="0" borderId="0" xfId="0" applyFont="1" applyProtection="1">
      <protection locked="0"/>
    </xf>
    <xf numFmtId="0" fontId="28" fillId="0" borderId="0" xfId="0" applyFont="1" applyAlignment="1" applyProtection="1">
      <alignment vertical="center"/>
      <protection locked="0"/>
    </xf>
    <xf numFmtId="0" fontId="28" fillId="0" borderId="0" xfId="0" applyFont="1" applyAlignment="1" applyProtection="1">
      <alignment horizontal="left" vertical="center"/>
      <protection locked="0"/>
    </xf>
    <xf numFmtId="4" fontId="27" fillId="0" borderId="0" xfId="0" applyNumberFormat="1" applyFont="1" applyAlignment="1" applyProtection="1">
      <alignment horizontal="right" vertical="center"/>
      <protection locked="0"/>
    </xf>
    <xf numFmtId="0" fontId="6" fillId="0" borderId="0" xfId="0" applyFont="1" applyAlignment="1" applyProtection="1">
      <alignment horizontal="center"/>
      <protection locked="0"/>
    </xf>
    <xf numFmtId="0" fontId="14" fillId="0" borderId="0" xfId="0" applyFont="1" applyProtection="1">
      <protection locked="0"/>
    </xf>
    <xf numFmtId="0" fontId="4" fillId="0" borderId="0" xfId="0" applyFont="1" applyAlignment="1" applyProtection="1">
      <alignment vertical="center"/>
      <protection locked="0"/>
    </xf>
    <xf numFmtId="0" fontId="6" fillId="0" borderId="0" xfId="0" applyFont="1" applyAlignment="1" applyProtection="1">
      <alignment horizontal="left"/>
      <protection locked="0"/>
    </xf>
    <xf numFmtId="0" fontId="6" fillId="0" borderId="0" xfId="0" applyFont="1" applyProtection="1">
      <protection locked="0"/>
    </xf>
    <xf numFmtId="0" fontId="10" fillId="0" borderId="0" xfId="0" applyFont="1" applyAlignment="1" applyProtection="1">
      <alignment horizontal="left"/>
      <protection locked="0"/>
    </xf>
    <xf numFmtId="0" fontId="45" fillId="0" borderId="0" xfId="0" applyFont="1" applyAlignment="1">
      <alignment vertical="center"/>
    </xf>
    <xf numFmtId="0" fontId="28" fillId="0" borderId="0" xfId="0" applyFont="1" applyAlignment="1" applyProtection="1">
      <alignment horizontal="center"/>
      <protection locked="0"/>
    </xf>
    <xf numFmtId="0" fontId="28" fillId="0" borderId="0" xfId="0" applyFont="1" applyProtection="1">
      <protection locked="0"/>
    </xf>
    <xf numFmtId="0" fontId="42" fillId="0" borderId="0" xfId="0" applyFont="1" applyAlignment="1">
      <alignment wrapText="1"/>
    </xf>
    <xf numFmtId="0" fontId="42" fillId="0" borderId="0" xfId="0" applyFont="1" applyAlignment="1">
      <alignment horizontal="center"/>
    </xf>
    <xf numFmtId="0" fontId="39" fillId="0" borderId="0" xfId="0" applyFont="1"/>
    <xf numFmtId="0" fontId="27" fillId="0" borderId="0" xfId="0" applyFont="1" applyAlignment="1">
      <alignment vertical="justify"/>
    </xf>
    <xf numFmtId="0" fontId="28" fillId="0" borderId="0" xfId="0" applyFont="1" applyAlignment="1">
      <alignment vertical="justify"/>
    </xf>
    <xf numFmtId="0" fontId="27" fillId="0" borderId="0" xfId="0" applyFont="1" applyAlignment="1" applyProtection="1">
      <alignment vertical="center"/>
      <protection locked="0"/>
    </xf>
    <xf numFmtId="0" fontId="40" fillId="0" borderId="0" xfId="0" applyFont="1" applyAlignment="1" applyProtection="1">
      <alignment vertical="center"/>
      <protection locked="0"/>
    </xf>
    <xf numFmtId="0" fontId="46" fillId="0" borderId="0" xfId="0" applyFont="1"/>
    <xf numFmtId="0" fontId="40" fillId="0" borderId="0" xfId="0" applyFont="1" applyAlignment="1">
      <alignment vertical="justify"/>
    </xf>
    <xf numFmtId="0" fontId="27" fillId="0" borderId="0" xfId="0" applyFont="1"/>
    <xf numFmtId="0" fontId="38" fillId="0" borderId="0" xfId="0" applyFont="1"/>
    <xf numFmtId="0" fontId="38" fillId="0" borderId="0" xfId="0" applyFont="1" applyAlignment="1">
      <alignment vertical="center" wrapText="1"/>
    </xf>
    <xf numFmtId="0" fontId="42" fillId="0" borderId="0" xfId="0" applyFont="1" applyAlignment="1">
      <alignment horizontal="justify" vertical="center"/>
    </xf>
    <xf numFmtId="0" fontId="28" fillId="0" borderId="0" xfId="0" applyFont="1" applyAlignment="1">
      <alignment horizontal="left" vertical="center"/>
    </xf>
    <xf numFmtId="0" fontId="27" fillId="0" borderId="0" xfId="0" applyFont="1" applyAlignment="1">
      <alignment horizontal="left"/>
    </xf>
    <xf numFmtId="164" fontId="28" fillId="0" borderId="0" xfId="0" applyNumberFormat="1" applyFont="1" applyAlignment="1">
      <alignment horizontal="center" vertical="center"/>
    </xf>
    <xf numFmtId="3" fontId="39" fillId="0" borderId="2" xfId="2" applyNumberFormat="1" applyFont="1" applyFill="1" applyBorder="1" applyAlignment="1">
      <alignment horizontal="center" vertical="center"/>
    </xf>
    <xf numFmtId="3" fontId="39" fillId="0" borderId="2" xfId="0" applyNumberFormat="1" applyFont="1" applyBorder="1" applyAlignment="1">
      <alignment horizontal="center" vertical="center"/>
    </xf>
    <xf numFmtId="3" fontId="39" fillId="0" borderId="0" xfId="2" applyNumberFormat="1" applyFont="1" applyFill="1" applyBorder="1" applyAlignment="1">
      <alignment horizontal="center" vertical="center"/>
    </xf>
    <xf numFmtId="3" fontId="39" fillId="0" borderId="0" xfId="0" applyNumberFormat="1" applyFont="1" applyAlignment="1">
      <alignment horizontal="center" vertical="center"/>
    </xf>
    <xf numFmtId="3" fontId="39" fillId="0" borderId="1" xfId="2" applyNumberFormat="1" applyFont="1" applyFill="1" applyBorder="1" applyAlignment="1">
      <alignment horizontal="center" vertical="center"/>
    </xf>
    <xf numFmtId="3" fontId="39" fillId="0" borderId="1" xfId="0" applyNumberFormat="1" applyFont="1" applyBorder="1" applyAlignment="1">
      <alignment horizontal="center" vertical="center"/>
    </xf>
    <xf numFmtId="3" fontId="42" fillId="0" borderId="0" xfId="2" applyNumberFormat="1" applyFont="1" applyAlignment="1">
      <alignment horizontal="center" vertical="center"/>
    </xf>
    <xf numFmtId="3" fontId="42" fillId="0" borderId="0" xfId="0" applyNumberFormat="1" applyFont="1" applyAlignment="1">
      <alignment horizontal="center" vertical="center"/>
    </xf>
    <xf numFmtId="3" fontId="28" fillId="0" borderId="0" xfId="0" applyNumberFormat="1" applyFont="1" applyAlignment="1">
      <alignment horizontal="right" vertical="center"/>
    </xf>
    <xf numFmtId="4" fontId="28" fillId="0" borderId="0" xfId="0" applyNumberFormat="1" applyFont="1" applyAlignment="1">
      <alignment horizontal="right" vertical="center"/>
    </xf>
    <xf numFmtId="9" fontId="42" fillId="0" borderId="0" xfId="2" applyFont="1" applyFill="1" applyAlignment="1">
      <alignment horizontal="center" vertical="center"/>
    </xf>
    <xf numFmtId="0" fontId="8" fillId="0" borderId="13" xfId="0" applyFont="1" applyBorder="1"/>
    <xf numFmtId="0" fontId="8" fillId="0" borderId="14" xfId="0" applyFont="1" applyBorder="1"/>
    <xf numFmtId="0" fontId="8" fillId="0" borderId="15" xfId="0" applyFont="1" applyBorder="1"/>
    <xf numFmtId="0" fontId="8" fillId="0" borderId="16" xfId="0" applyFont="1" applyBorder="1"/>
    <xf numFmtId="0" fontId="48" fillId="0" borderId="0" xfId="0" applyFont="1" applyAlignment="1">
      <alignment vertical="justify"/>
    </xf>
    <xf numFmtId="0" fontId="16" fillId="0" borderId="0" xfId="0" applyFont="1" applyAlignment="1" applyProtection="1">
      <alignment vertical="justify"/>
      <protection locked="0"/>
    </xf>
    <xf numFmtId="0" fontId="8" fillId="0" borderId="16" xfId="0" applyFont="1" applyBorder="1" applyAlignment="1">
      <alignment vertical="center"/>
    </xf>
    <xf numFmtId="0" fontId="8" fillId="0" borderId="0" xfId="0" applyFont="1" applyAlignment="1">
      <alignment vertical="center"/>
    </xf>
    <xf numFmtId="0" fontId="8" fillId="0" borderId="17" xfId="0" applyFont="1" applyBorder="1" applyAlignment="1">
      <alignment vertical="center"/>
    </xf>
    <xf numFmtId="0" fontId="50" fillId="0" borderId="0" xfId="0" applyFont="1"/>
    <xf numFmtId="0" fontId="50" fillId="0" borderId="3" xfId="0" applyFont="1" applyBorder="1"/>
    <xf numFmtId="0" fontId="50" fillId="0" borderId="0" xfId="0" applyFont="1" applyAlignment="1">
      <alignment horizontal="center"/>
    </xf>
    <xf numFmtId="0" fontId="50" fillId="0" borderId="17" xfId="0" applyFont="1" applyBorder="1"/>
    <xf numFmtId="0" fontId="12" fillId="0" borderId="18" xfId="0" applyFont="1" applyBorder="1"/>
    <xf numFmtId="0" fontId="12" fillId="0" borderId="19" xfId="0" applyFont="1" applyBorder="1"/>
    <xf numFmtId="0" fontId="12" fillId="0" borderId="20" xfId="0" applyFont="1" applyBorder="1"/>
    <xf numFmtId="0" fontId="15" fillId="0" borderId="0" xfId="0" applyFont="1" applyAlignment="1">
      <alignment horizontal="center" vertical="center" wrapText="1"/>
    </xf>
    <xf numFmtId="0" fontId="36" fillId="0" borderId="23" xfId="0" applyFont="1" applyBorder="1" applyAlignment="1">
      <alignment horizontal="center" vertical="center" wrapText="1"/>
    </xf>
    <xf numFmtId="0" fontId="36" fillId="0" borderId="29" xfId="0" applyFont="1" applyBorder="1" applyAlignment="1">
      <alignment horizontal="center" vertical="center" wrapText="1"/>
    </xf>
    <xf numFmtId="0" fontId="31" fillId="0" borderId="0" xfId="0" applyFont="1" applyAlignment="1">
      <alignment vertical="center" wrapText="1"/>
    </xf>
    <xf numFmtId="0" fontId="8" fillId="0" borderId="0" xfId="0" applyFont="1" applyAlignment="1">
      <alignment horizontal="left" vertical="center"/>
    </xf>
    <xf numFmtId="0" fontId="52" fillId="0" borderId="12" xfId="0" applyFont="1" applyBorder="1" applyAlignment="1">
      <alignment horizontal="left" vertical="center"/>
    </xf>
    <xf numFmtId="0" fontId="52" fillId="0" borderId="21" xfId="0" applyFont="1" applyBorder="1" applyAlignment="1">
      <alignment horizontal="left" vertical="center"/>
    </xf>
    <xf numFmtId="0" fontId="51" fillId="2" borderId="12" xfId="0" applyFont="1" applyFill="1" applyBorder="1" applyAlignment="1">
      <alignment horizontal="left" vertical="center"/>
    </xf>
    <xf numFmtId="0" fontId="24" fillId="2" borderId="21" xfId="0" applyFont="1" applyFill="1" applyBorder="1" applyAlignment="1">
      <alignment horizontal="left" vertical="center"/>
    </xf>
    <xf numFmtId="0" fontId="54" fillId="0" borderId="0" xfId="0" applyFont="1" applyAlignment="1">
      <alignment horizontal="left" vertical="center"/>
    </xf>
    <xf numFmtId="4" fontId="31" fillId="0" borderId="0" xfId="0" applyNumberFormat="1" applyFont="1" applyAlignment="1">
      <alignment horizontal="right" vertical="center" wrapText="1"/>
    </xf>
    <xf numFmtId="4" fontId="48" fillId="0" borderId="0" xfId="0" applyNumberFormat="1" applyFont="1" applyAlignment="1">
      <alignment horizontal="right" vertical="center"/>
    </xf>
    <xf numFmtId="4" fontId="48" fillId="0" borderId="0" xfId="0" applyNumberFormat="1" applyFont="1" applyAlignment="1">
      <alignment horizontal="right" vertical="center" wrapText="1"/>
    </xf>
    <xf numFmtId="0" fontId="19" fillId="0" borderId="0" xfId="0" applyFont="1" applyAlignment="1" applyProtection="1">
      <alignment horizontal="left" vertical="center"/>
      <protection locked="0"/>
    </xf>
    <xf numFmtId="0" fontId="52" fillId="0" borderId="0" xfId="0" applyFont="1" applyAlignment="1" applyProtection="1">
      <alignment horizontal="left"/>
      <protection locked="0"/>
    </xf>
    <xf numFmtId="0" fontId="12" fillId="0" borderId="0" xfId="0" quotePrefix="1" applyFont="1" applyAlignment="1" applyProtection="1">
      <alignment horizontal="center" vertical="center"/>
      <protection locked="0"/>
    </xf>
    <xf numFmtId="0" fontId="53" fillId="0" borderId="0" xfId="0" applyFont="1"/>
    <xf numFmtId="0" fontId="52" fillId="0" borderId="0" xfId="0" applyFont="1" applyProtection="1">
      <protection locked="0"/>
    </xf>
    <xf numFmtId="0" fontId="55" fillId="0" borderId="0" xfId="0" applyFont="1" applyAlignment="1">
      <alignment vertical="center"/>
    </xf>
    <xf numFmtId="0" fontId="56" fillId="0" borderId="0" xfId="0" applyFont="1"/>
    <xf numFmtId="3" fontId="57" fillId="0" borderId="0" xfId="0" applyNumberFormat="1" applyFont="1" applyAlignment="1">
      <alignment vertical="center"/>
    </xf>
    <xf numFmtId="3" fontId="58" fillId="0" borderId="0" xfId="0" applyNumberFormat="1" applyFont="1" applyAlignment="1">
      <alignment vertical="center"/>
    </xf>
    <xf numFmtId="3" fontId="60" fillId="0" borderId="0" xfId="0" applyNumberFormat="1" applyFont="1" applyAlignment="1">
      <alignment horizontal="center" vertical="center"/>
    </xf>
    <xf numFmtId="0" fontId="59" fillId="0" borderId="0" xfId="0" applyFont="1"/>
    <xf numFmtId="0" fontId="49" fillId="0" borderId="0" xfId="0" applyFont="1" applyAlignment="1">
      <alignment horizontal="right"/>
    </xf>
    <xf numFmtId="0" fontId="17" fillId="0" borderId="3" xfId="0" applyFont="1" applyBorder="1" applyAlignment="1">
      <alignment horizontal="center" vertical="center"/>
    </xf>
    <xf numFmtId="0" fontId="17" fillId="0" borderId="3" xfId="0" applyFont="1" applyBorder="1" applyAlignment="1">
      <alignment horizontal="left" vertical="center"/>
    </xf>
    <xf numFmtId="0" fontId="48" fillId="0" borderId="0" xfId="0" applyFont="1" applyAlignment="1">
      <alignment horizontal="center" vertical="center" wrapText="1"/>
    </xf>
    <xf numFmtId="0" fontId="48" fillId="2" borderId="10" xfId="0" applyFont="1" applyFill="1" applyBorder="1" applyAlignment="1">
      <alignment horizontal="center" vertical="center" wrapText="1"/>
    </xf>
    <xf numFmtId="0" fontId="48" fillId="2" borderId="11" xfId="0" applyFont="1" applyFill="1" applyBorder="1" applyAlignment="1">
      <alignment horizontal="center" vertical="center" wrapText="1"/>
    </xf>
    <xf numFmtId="0" fontId="48" fillId="2" borderId="9" xfId="0" applyFont="1" applyFill="1" applyBorder="1" applyAlignment="1">
      <alignment horizontal="center" vertical="center" wrapText="1"/>
    </xf>
    <xf numFmtId="0" fontId="47" fillId="0" borderId="0" xfId="0" applyFont="1" applyAlignment="1">
      <alignment horizontal="left" vertical="center"/>
    </xf>
    <xf numFmtId="0" fontId="19" fillId="0" borderId="2" xfId="0" applyFont="1" applyBorder="1" applyAlignment="1">
      <alignment horizontal="center" vertical="center"/>
    </xf>
    <xf numFmtId="0" fontId="19" fillId="0" borderId="2" xfId="0" applyFont="1" applyBorder="1" applyAlignment="1">
      <alignment vertical="center" wrapText="1"/>
    </xf>
    <xf numFmtId="0" fontId="19" fillId="0" borderId="2" xfId="0" applyFont="1" applyBorder="1" applyAlignment="1">
      <alignment horizontal="center" vertical="center" wrapText="1"/>
    </xf>
    <xf numFmtId="0" fontId="19" fillId="0" borderId="2" xfId="0" applyFont="1" applyBorder="1" applyAlignment="1">
      <alignment horizontal="justify" vertical="center" wrapText="1"/>
    </xf>
    <xf numFmtId="3" fontId="19" fillId="0" borderId="2" xfId="0" applyNumberFormat="1" applyFont="1" applyBorder="1" applyAlignment="1">
      <alignment horizontal="center" vertical="center" wrapText="1"/>
    </xf>
    <xf numFmtId="3" fontId="19" fillId="0" borderId="25" xfId="0" applyNumberFormat="1" applyFont="1" applyBorder="1" applyAlignment="1">
      <alignment horizontal="center" vertical="center" wrapText="1"/>
    </xf>
    <xf numFmtId="10" fontId="19" fillId="0" borderId="2" xfId="2" applyNumberFormat="1" applyFont="1" applyFill="1" applyBorder="1" applyAlignment="1">
      <alignment horizontal="center" vertical="center"/>
    </xf>
    <xf numFmtId="14" fontId="19" fillId="0" borderId="2" xfId="0" applyNumberFormat="1" applyFont="1" applyBorder="1" applyAlignment="1">
      <alignment horizontal="center" vertical="center"/>
    </xf>
    <xf numFmtId="0" fontId="18" fillId="0" borderId="2" xfId="0" applyFont="1" applyBorder="1" applyAlignment="1">
      <alignment horizontal="center" vertical="center"/>
    </xf>
    <xf numFmtId="165" fontId="19" fillId="0" borderId="2" xfId="1" applyNumberFormat="1" applyFont="1" applyFill="1" applyBorder="1" applyAlignment="1">
      <alignment horizontal="center" vertical="center" wrapText="1"/>
    </xf>
    <xf numFmtId="3" fontId="19" fillId="0" borderId="24" xfId="0" applyNumberFormat="1" applyFont="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justify" vertical="center" wrapText="1"/>
    </xf>
    <xf numFmtId="3" fontId="47" fillId="0" borderId="0" xfId="0" applyNumberFormat="1" applyFont="1" applyAlignment="1">
      <alignment horizontal="right" vertical="center"/>
    </xf>
    <xf numFmtId="3" fontId="18" fillId="0" borderId="23" xfId="0" applyNumberFormat="1" applyFont="1" applyBorder="1" applyAlignment="1">
      <alignment horizontal="center" vertical="center" wrapText="1"/>
    </xf>
    <xf numFmtId="3" fontId="19" fillId="0" borderId="26" xfId="0" applyNumberFormat="1" applyFont="1" applyBorder="1" applyAlignment="1">
      <alignment horizontal="center" vertical="center" wrapText="1"/>
    </xf>
    <xf numFmtId="10" fontId="19" fillId="0" borderId="0" xfId="2" applyNumberFormat="1" applyFont="1" applyFill="1" applyBorder="1" applyAlignment="1">
      <alignment horizontal="center" vertical="center"/>
    </xf>
    <xf numFmtId="14" fontId="19" fillId="0" borderId="0" xfId="0" applyNumberFormat="1" applyFont="1" applyAlignment="1">
      <alignment horizontal="center" vertical="center"/>
    </xf>
    <xf numFmtId="0" fontId="18" fillId="0" borderId="0" xfId="0" applyFont="1" applyAlignment="1">
      <alignment horizontal="center" vertical="center"/>
    </xf>
    <xf numFmtId="165" fontId="19" fillId="0" borderId="0" xfId="1" applyNumberFormat="1" applyFont="1" applyFill="1" applyBorder="1" applyAlignment="1">
      <alignment horizontal="center" vertical="center" wrapText="1"/>
    </xf>
    <xf numFmtId="0" fontId="18" fillId="0" borderId="0" xfId="0" applyFont="1" applyAlignment="1">
      <alignment horizontal="center" vertical="top" wrapText="1"/>
    </xf>
    <xf numFmtId="0" fontId="21" fillId="0" borderId="1" xfId="0" applyFont="1" applyBorder="1"/>
    <xf numFmtId="0" fontId="19" fillId="0" borderId="1" xfId="0" applyFont="1" applyBorder="1" applyAlignment="1">
      <alignment horizontal="center" vertical="center" wrapText="1"/>
    </xf>
    <xf numFmtId="0" fontId="19" fillId="0" borderId="1" xfId="0" applyFont="1" applyBorder="1" applyAlignment="1">
      <alignment horizontal="justify" vertical="center" wrapText="1"/>
    </xf>
    <xf numFmtId="3" fontId="47" fillId="0" borderId="1" xfId="0" applyNumberFormat="1" applyFont="1" applyBorder="1" applyAlignment="1">
      <alignment horizontal="right" vertical="center"/>
    </xf>
    <xf numFmtId="10" fontId="19" fillId="0" borderId="1" xfId="2" applyNumberFormat="1" applyFont="1" applyFill="1" applyBorder="1" applyAlignment="1">
      <alignment horizontal="center" vertical="center"/>
    </xf>
    <xf numFmtId="14" fontId="19" fillId="0" borderId="1" xfId="0" applyNumberFormat="1" applyFont="1" applyBorder="1" applyAlignment="1">
      <alignment horizontal="center" vertical="center"/>
    </xf>
    <xf numFmtId="0" fontId="18" fillId="0" borderId="1" xfId="0" applyFont="1" applyBorder="1" applyAlignment="1">
      <alignment horizontal="center" vertical="center"/>
    </xf>
    <xf numFmtId="165" fontId="19" fillId="0" borderId="1" xfId="1" applyNumberFormat="1" applyFont="1" applyFill="1" applyBorder="1" applyAlignment="1">
      <alignment horizontal="center" vertical="center" wrapText="1"/>
    </xf>
    <xf numFmtId="0" fontId="18" fillId="0" borderId="0" xfId="0" applyFont="1" applyAlignment="1">
      <alignment horizontal="left" vertical="center"/>
    </xf>
    <xf numFmtId="0" fontId="47" fillId="0" borderId="2" xfId="0" applyFont="1" applyBorder="1" applyAlignment="1">
      <alignment vertical="center" wrapText="1"/>
    </xf>
    <xf numFmtId="3" fontId="19" fillId="7" borderId="2" xfId="0" applyNumberFormat="1" applyFont="1" applyFill="1" applyBorder="1" applyAlignment="1">
      <alignment horizontal="center" vertical="center" wrapText="1"/>
    </xf>
    <xf numFmtId="0" fontId="19" fillId="3" borderId="2" xfId="0" applyFont="1" applyFill="1" applyBorder="1" applyAlignment="1">
      <alignment horizontal="center" vertical="center"/>
    </xf>
    <xf numFmtId="0" fontId="19" fillId="3" borderId="2" xfId="0" applyFont="1" applyFill="1" applyBorder="1" applyAlignment="1">
      <alignment vertical="center" wrapText="1"/>
    </xf>
    <xf numFmtId="0" fontId="47" fillId="3" borderId="2" xfId="0" applyFont="1" applyFill="1" applyBorder="1" applyAlignment="1">
      <alignment vertical="center" wrapText="1"/>
    </xf>
    <xf numFmtId="3" fontId="19" fillId="0" borderId="2" xfId="0" applyNumberFormat="1" applyFont="1" applyBorder="1" applyAlignment="1">
      <alignment vertical="center" wrapText="1"/>
    </xf>
    <xf numFmtId="3" fontId="19" fillId="0" borderId="25" xfId="0" applyNumberFormat="1" applyFont="1" applyBorder="1" applyAlignment="1">
      <alignment vertical="center" wrapText="1"/>
    </xf>
    <xf numFmtId="165" fontId="19" fillId="3" borderId="2" xfId="1" applyNumberFormat="1" applyFont="1" applyFill="1" applyBorder="1" applyAlignment="1">
      <alignment horizontal="center" vertical="center" wrapText="1"/>
    </xf>
    <xf numFmtId="3" fontId="20" fillId="0" borderId="25" xfId="0" applyNumberFormat="1" applyFont="1" applyBorder="1" applyAlignment="1">
      <alignment horizontal="right" vertical="center"/>
    </xf>
    <xf numFmtId="0" fontId="62" fillId="0" borderId="0" xfId="0" applyFont="1" applyAlignment="1" applyProtection="1">
      <alignment horizontal="center" vertical="center"/>
      <protection locked="0"/>
    </xf>
    <xf numFmtId="0" fontId="23" fillId="0" borderId="0" xfId="0" applyFont="1" applyAlignment="1" applyProtection="1">
      <alignment vertical="center"/>
      <protection locked="0"/>
    </xf>
    <xf numFmtId="0" fontId="22" fillId="0" borderId="0" xfId="0" applyFont="1" applyAlignment="1" applyProtection="1">
      <alignment vertical="center"/>
      <protection locked="0"/>
    </xf>
    <xf numFmtId="0" fontId="22" fillId="0" borderId="0" xfId="0" quotePrefix="1" applyFont="1" applyAlignment="1" applyProtection="1">
      <alignment horizontal="center" vertical="center"/>
      <protection locked="0"/>
    </xf>
    <xf numFmtId="0" fontId="63" fillId="0" borderId="0" xfId="0" applyFont="1" applyAlignment="1">
      <alignment horizontal="center" vertical="center"/>
    </xf>
    <xf numFmtId="0" fontId="22" fillId="0" borderId="0" xfId="0" applyFont="1" applyAlignment="1">
      <alignment vertical="center"/>
    </xf>
    <xf numFmtId="0" fontId="22" fillId="0" borderId="0" xfId="0" applyFont="1"/>
    <xf numFmtId="0" fontId="63" fillId="0" borderId="0" xfId="0" applyFont="1" applyAlignment="1">
      <alignment vertical="center"/>
    </xf>
    <xf numFmtId="0" fontId="20" fillId="0" borderId="0" xfId="0" applyFont="1" applyAlignment="1" applyProtection="1">
      <alignment vertical="center"/>
      <protection locked="0"/>
    </xf>
    <xf numFmtId="0" fontId="20" fillId="0" borderId="0" xfId="0" applyFont="1" applyAlignment="1" applyProtection="1">
      <alignment horizontal="left" vertical="center"/>
      <protection locked="0"/>
    </xf>
    <xf numFmtId="0" fontId="17" fillId="0" borderId="0" xfId="0" applyFont="1" applyAlignment="1" applyProtection="1">
      <alignment horizontal="center"/>
      <protection locked="0"/>
    </xf>
    <xf numFmtId="0" fontId="24" fillId="0" borderId="0" xfId="0" applyFont="1" applyProtection="1">
      <protection locked="0"/>
    </xf>
    <xf numFmtId="0" fontId="51" fillId="0" borderId="0" xfId="0" applyFont="1" applyAlignment="1" applyProtection="1">
      <alignment vertical="center"/>
      <protection locked="0"/>
    </xf>
    <xf numFmtId="0" fontId="17" fillId="0" borderId="0" xfId="0" applyFont="1" applyAlignment="1" applyProtection="1">
      <alignment horizontal="left"/>
      <protection locked="0"/>
    </xf>
    <xf numFmtId="0" fontId="17" fillId="0" borderId="0" xfId="0" applyFont="1" applyProtection="1">
      <protection locked="0"/>
    </xf>
    <xf numFmtId="0" fontId="16" fillId="0" borderId="0" xfId="0" applyFont="1" applyAlignment="1" applyProtection="1">
      <alignment horizontal="left"/>
      <protection locked="0"/>
    </xf>
    <xf numFmtId="0" fontId="64" fillId="0" borderId="0" xfId="0" applyFont="1" applyAlignment="1">
      <alignment vertical="center"/>
    </xf>
    <xf numFmtId="0" fontId="20" fillId="0" borderId="0" xfId="0" applyFont="1" applyAlignment="1" applyProtection="1">
      <alignment horizontal="center"/>
      <protection locked="0"/>
    </xf>
    <xf numFmtId="0" fontId="20" fillId="0" borderId="0" xfId="0" applyFont="1" applyProtection="1">
      <protection locked="0"/>
    </xf>
    <xf numFmtId="0" fontId="50" fillId="0" borderId="3" xfId="0" applyFont="1" applyBorder="1" applyAlignment="1">
      <alignment horizontal="left"/>
    </xf>
    <xf numFmtId="0" fontId="50" fillId="0" borderId="16" xfId="0" applyFont="1" applyBorder="1" applyAlignment="1">
      <alignment horizontal="left" vertical="center"/>
    </xf>
    <xf numFmtId="0" fontId="50" fillId="0" borderId="0" xfId="0" applyFont="1" applyAlignment="1">
      <alignment horizontal="center" vertical="center"/>
    </xf>
    <xf numFmtId="4" fontId="50" fillId="2" borderId="12" xfId="0" applyNumberFormat="1" applyFont="1" applyFill="1" applyBorder="1" applyAlignment="1" applyProtection="1">
      <alignment horizontal="center" vertical="center" wrapText="1"/>
      <protection locked="0"/>
    </xf>
    <xf numFmtId="4" fontId="50" fillId="0" borderId="28" xfId="0" applyNumberFormat="1" applyFont="1" applyBorder="1" applyAlignment="1" applyProtection="1">
      <alignment horizontal="center" vertical="center" wrapText="1"/>
      <protection locked="0"/>
    </xf>
    <xf numFmtId="4" fontId="50" fillId="2" borderId="2" xfId="0" applyNumberFormat="1" applyFont="1" applyFill="1" applyBorder="1" applyAlignment="1" applyProtection="1">
      <alignment horizontal="center" vertical="center" wrapText="1"/>
      <protection locked="0"/>
    </xf>
    <xf numFmtId="4" fontId="50" fillId="0" borderId="12" xfId="0" applyNumberFormat="1" applyFont="1" applyBorder="1" applyAlignment="1" applyProtection="1">
      <alignment horizontal="center" vertical="center" wrapText="1"/>
      <protection locked="0"/>
    </xf>
    <xf numFmtId="4" fontId="50" fillId="0" borderId="2" xfId="0" applyNumberFormat="1" applyFont="1" applyBorder="1" applyAlignment="1" applyProtection="1">
      <alignment horizontal="center" vertical="center" wrapText="1"/>
      <protection locked="0"/>
    </xf>
    <xf numFmtId="4" fontId="50" fillId="0" borderId="22" xfId="0" applyNumberFormat="1" applyFont="1" applyBorder="1" applyAlignment="1" applyProtection="1">
      <alignment horizontal="center" vertical="center" wrapText="1"/>
      <protection locked="0"/>
    </xf>
    <xf numFmtId="4" fontId="50" fillId="0" borderId="0" xfId="0" applyNumberFormat="1" applyFont="1" applyAlignment="1" applyProtection="1">
      <alignment horizontal="center" vertical="center" wrapText="1"/>
      <protection locked="0"/>
    </xf>
    <xf numFmtId="4" fontId="50" fillId="0" borderId="25" xfId="0" applyNumberFormat="1" applyFont="1" applyBorder="1" applyAlignment="1" applyProtection="1">
      <alignment horizontal="center" vertical="center" wrapText="1"/>
      <protection locked="0"/>
    </xf>
    <xf numFmtId="4" fontId="48" fillId="0" borderId="23" xfId="0" applyNumberFormat="1" applyFont="1" applyBorder="1" applyAlignment="1" applyProtection="1">
      <alignment horizontal="center" vertical="center" wrapText="1"/>
      <protection locked="0"/>
    </xf>
    <xf numFmtId="0" fontId="17" fillId="0" borderId="0" xfId="0" applyFont="1" applyAlignment="1">
      <alignment horizontal="center" vertical="center"/>
    </xf>
    <xf numFmtId="4" fontId="19" fillId="0" borderId="2" xfId="0" applyNumberFormat="1" applyFont="1" applyBorder="1" applyAlignment="1">
      <alignment horizontal="center" vertical="center" wrapText="1"/>
    </xf>
    <xf numFmtId="4" fontId="19" fillId="0" borderId="24" xfId="0" applyNumberFormat="1" applyFont="1" applyBorder="1" applyAlignment="1">
      <alignment horizontal="center" vertical="center" wrapText="1"/>
    </xf>
    <xf numFmtId="4" fontId="18" fillId="0" borderId="23" xfId="0" applyNumberFormat="1" applyFont="1" applyBorder="1" applyAlignment="1">
      <alignment horizontal="center" vertical="center" wrapText="1"/>
    </xf>
    <xf numFmtId="4" fontId="18" fillId="0" borderId="0" xfId="0" applyNumberFormat="1" applyFont="1" applyAlignment="1">
      <alignment horizontal="center" vertical="center" wrapText="1"/>
    </xf>
    <xf numFmtId="10" fontId="21" fillId="0" borderId="0" xfId="0" applyNumberFormat="1" applyFont="1"/>
    <xf numFmtId="10" fontId="19" fillId="0" borderId="0" xfId="0" applyNumberFormat="1" applyFont="1"/>
    <xf numFmtId="10" fontId="25" fillId="0" borderId="0" xfId="0" applyNumberFormat="1" applyFont="1" applyAlignment="1">
      <alignment vertical="justify"/>
    </xf>
    <xf numFmtId="10" fontId="18" fillId="0" borderId="0" xfId="0" applyNumberFormat="1" applyFont="1" applyAlignment="1">
      <alignment horizontal="center" vertical="center" wrapText="1"/>
    </xf>
    <xf numFmtId="10" fontId="21" fillId="0" borderId="0" xfId="2" applyNumberFormat="1" applyFont="1" applyAlignment="1">
      <alignment horizontal="center" vertical="center"/>
    </xf>
    <xf numFmtId="10" fontId="21" fillId="0" borderId="0" xfId="2" applyNumberFormat="1" applyFont="1" applyFill="1" applyAlignment="1">
      <alignment horizontal="center" vertical="center"/>
    </xf>
    <xf numFmtId="10" fontId="20" fillId="0" borderId="0" xfId="0" applyNumberFormat="1" applyFont="1" applyAlignment="1" applyProtection="1">
      <alignment horizontal="left" vertical="center"/>
      <protection locked="0"/>
    </xf>
    <xf numFmtId="10" fontId="21" fillId="0" borderId="0" xfId="0" applyNumberFormat="1" applyFont="1" applyProtection="1">
      <protection locked="0"/>
    </xf>
    <xf numFmtId="3" fontId="20" fillId="2" borderId="2" xfId="0" applyNumberFormat="1" applyFont="1" applyFill="1" applyBorder="1" applyAlignment="1">
      <alignment horizontal="center" vertical="center"/>
    </xf>
    <xf numFmtId="4" fontId="19" fillId="0" borderId="2" xfId="0" applyNumberFormat="1" applyFont="1" applyBorder="1" applyAlignment="1">
      <alignment horizontal="center" vertical="center"/>
    </xf>
    <xf numFmtId="4" fontId="19" fillId="3" borderId="2" xfId="0" applyNumberFormat="1" applyFont="1" applyFill="1" applyBorder="1" applyAlignment="1">
      <alignment horizontal="center" vertical="center"/>
    </xf>
    <xf numFmtId="4" fontId="20" fillId="2" borderId="2" xfId="0" applyNumberFormat="1" applyFont="1" applyFill="1" applyBorder="1" applyAlignment="1">
      <alignment horizontal="center" vertical="center"/>
    </xf>
    <xf numFmtId="0" fontId="21" fillId="0" borderId="0" xfId="0" applyFont="1" applyAlignment="1">
      <alignment horizontal="justify"/>
    </xf>
    <xf numFmtId="0" fontId="18" fillId="0" borderId="0" xfId="0" applyFont="1" applyAlignment="1">
      <alignment horizontal="justify" vertical="center" wrapText="1"/>
    </xf>
    <xf numFmtId="0" fontId="21" fillId="0" borderId="1" xfId="0" applyFont="1" applyBorder="1" applyAlignment="1">
      <alignment horizontal="justify"/>
    </xf>
    <xf numFmtId="0" fontId="47" fillId="0" borderId="0" xfId="0" applyFont="1" applyAlignment="1">
      <alignment vertical="center"/>
    </xf>
    <xf numFmtId="0" fontId="49" fillId="0" borderId="0" xfId="0" applyFont="1" applyAlignment="1">
      <alignment vertical="center"/>
    </xf>
    <xf numFmtId="0" fontId="6" fillId="0" borderId="0" xfId="0" applyFont="1" applyAlignment="1">
      <alignment horizontal="center" vertical="center"/>
    </xf>
    <xf numFmtId="4" fontId="39" fillId="0" borderId="2" xfId="0" applyNumberFormat="1" applyFont="1" applyBorder="1" applyAlignment="1">
      <alignment horizontal="center" vertical="center" wrapText="1"/>
    </xf>
    <xf numFmtId="4" fontId="39" fillId="0" borderId="24" xfId="0" applyNumberFormat="1" applyFont="1" applyBorder="1" applyAlignment="1">
      <alignment horizontal="center" vertical="center" wrapText="1"/>
    </xf>
    <xf numFmtId="4" fontId="27" fillId="0" borderId="23" xfId="0" applyNumberFormat="1" applyFont="1" applyBorder="1" applyAlignment="1">
      <alignment horizontal="center" vertical="center" wrapText="1"/>
    </xf>
    <xf numFmtId="4" fontId="27" fillId="0" borderId="0" xfId="0" applyNumberFormat="1" applyFont="1" applyAlignment="1">
      <alignment horizontal="center" vertical="center" wrapText="1"/>
    </xf>
    <xf numFmtId="0" fontId="42" fillId="0" borderId="0" xfId="0" applyFont="1" applyAlignment="1">
      <alignment horizontal="justify"/>
    </xf>
    <xf numFmtId="0" fontId="27" fillId="0" borderId="0" xfId="0" applyFont="1" applyAlignment="1">
      <alignment horizontal="justify" vertical="center" wrapText="1"/>
    </xf>
    <xf numFmtId="0" fontId="42" fillId="0" borderId="1" xfId="0" applyFont="1" applyBorder="1" applyAlignment="1">
      <alignment horizontal="justify"/>
    </xf>
    <xf numFmtId="0" fontId="65" fillId="0" borderId="0" xfId="0" applyFont="1" applyAlignment="1">
      <alignment vertical="center"/>
    </xf>
    <xf numFmtId="0" fontId="66" fillId="0" borderId="0" xfId="0" applyFont="1" applyAlignment="1">
      <alignment vertical="center"/>
    </xf>
    <xf numFmtId="4" fontId="18" fillId="0" borderId="2" xfId="0" applyNumberFormat="1" applyFont="1" applyBorder="1" applyAlignment="1">
      <alignment horizontal="center" vertical="center" wrapText="1"/>
    </xf>
    <xf numFmtId="4" fontId="39" fillId="0" borderId="23" xfId="0" applyNumberFormat="1" applyFont="1" applyBorder="1" applyAlignment="1">
      <alignment horizontal="center" vertical="center" wrapText="1"/>
    </xf>
    <xf numFmtId="4" fontId="39" fillId="0" borderId="0" xfId="0" applyNumberFormat="1" applyFont="1" applyAlignment="1">
      <alignment horizontal="center" vertical="center" wrapText="1"/>
    </xf>
    <xf numFmtId="0" fontId="49" fillId="2" borderId="4" xfId="0" applyFont="1" applyFill="1" applyBorder="1" applyAlignment="1">
      <alignment horizontal="center" vertical="center" wrapText="1"/>
    </xf>
    <xf numFmtId="0" fontId="49" fillId="2" borderId="5" xfId="0" applyFont="1" applyFill="1" applyBorder="1" applyAlignment="1">
      <alignment horizontal="center" vertical="center" wrapText="1"/>
    </xf>
    <xf numFmtId="0" fontId="49" fillId="2" borderId="6" xfId="0" applyFont="1" applyFill="1" applyBorder="1" applyAlignment="1">
      <alignment horizontal="center" vertical="center" wrapText="1"/>
    </xf>
    <xf numFmtId="0" fontId="15" fillId="0" borderId="12"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51" fillId="2" borderId="12" xfId="0" applyFont="1" applyFill="1" applyBorder="1" applyAlignment="1">
      <alignment horizontal="left" vertical="center"/>
    </xf>
    <xf numFmtId="0" fontId="24" fillId="2" borderId="21" xfId="0" applyFont="1" applyFill="1" applyBorder="1" applyAlignment="1">
      <alignment horizontal="left" vertical="center"/>
    </xf>
    <xf numFmtId="0" fontId="15"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5" fillId="0" borderId="27" xfId="0" applyFont="1" applyBorder="1" applyAlignment="1">
      <alignment horizontal="center" vertical="center" wrapText="1"/>
    </xf>
    <xf numFmtId="0" fontId="12" fillId="0" borderId="25" xfId="0" applyFont="1" applyBorder="1" applyAlignment="1">
      <alignment horizontal="center" vertical="center" wrapText="1"/>
    </xf>
    <xf numFmtId="0" fontId="15"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51" fillId="2" borderId="21" xfId="0" applyFont="1" applyFill="1" applyBorder="1" applyAlignment="1">
      <alignment horizontal="left" vertical="center"/>
    </xf>
    <xf numFmtId="0" fontId="36" fillId="0" borderId="12" xfId="0" applyFont="1" applyBorder="1" applyAlignment="1">
      <alignment horizontal="left" vertical="center"/>
    </xf>
    <xf numFmtId="0" fontId="53" fillId="0" borderId="21" xfId="0" applyFont="1" applyBorder="1" applyAlignment="1">
      <alignment horizontal="left" vertical="center"/>
    </xf>
    <xf numFmtId="0" fontId="52" fillId="0" borderId="12" xfId="0" applyFont="1" applyBorder="1" applyAlignment="1">
      <alignment horizontal="left" vertical="center"/>
    </xf>
    <xf numFmtId="0" fontId="52" fillId="0" borderId="21" xfId="0" applyFont="1" applyBorder="1" applyAlignment="1">
      <alignment horizontal="left" vertical="center"/>
    </xf>
    <xf numFmtId="0" fontId="52" fillId="0" borderId="12" xfId="0" applyFont="1" applyBorder="1" applyAlignment="1" applyProtection="1">
      <alignment horizontal="left" vertical="center"/>
      <protection locked="0"/>
    </xf>
    <xf numFmtId="0" fontId="52" fillId="0" borderId="21" xfId="0" applyFont="1" applyBorder="1" applyAlignment="1" applyProtection="1">
      <alignment horizontal="left" vertical="center"/>
      <protection locked="0"/>
    </xf>
    <xf numFmtId="0" fontId="16" fillId="0" borderId="0" xfId="0" applyFont="1" applyAlignment="1">
      <alignment horizontal="center" vertical="center"/>
    </xf>
    <xf numFmtId="0" fontId="16" fillId="0" borderId="17" xfId="0" applyFont="1" applyBorder="1" applyAlignment="1">
      <alignment horizontal="center" vertical="center"/>
    </xf>
    <xf numFmtId="0" fontId="16" fillId="0" borderId="0" xfId="0" applyFont="1" applyAlignment="1">
      <alignment horizontal="center" vertical="center" wrapText="1"/>
    </xf>
    <xf numFmtId="0" fontId="16" fillId="0" borderId="17" xfId="0" applyFont="1" applyBorder="1" applyAlignment="1">
      <alignment horizontal="center" vertical="center" wrapText="1"/>
    </xf>
    <xf numFmtId="0" fontId="49" fillId="0" borderId="0" xfId="0" applyFont="1" applyAlignment="1">
      <alignment horizontal="center" vertical="center"/>
    </xf>
    <xf numFmtId="0" fontId="49" fillId="0" borderId="17" xfId="0" applyFont="1" applyBorder="1" applyAlignment="1">
      <alignment horizontal="center" vertical="center"/>
    </xf>
    <xf numFmtId="0" fontId="8" fillId="0" borderId="16" xfId="0" applyFont="1" applyBorder="1" applyAlignment="1">
      <alignment horizontal="left" vertical="center" wrapText="1"/>
    </xf>
    <xf numFmtId="0" fontId="8" fillId="0" borderId="0" xfId="0" applyFont="1" applyAlignment="1">
      <alignment horizontal="left" vertical="center" wrapText="1"/>
    </xf>
    <xf numFmtId="0" fontId="8" fillId="0" borderId="17" xfId="0" applyFont="1" applyBorder="1" applyAlignment="1">
      <alignment horizontal="left" vertical="center" wrapText="1"/>
    </xf>
    <xf numFmtId="0" fontId="16" fillId="0" borderId="0" xfId="0" applyFont="1" applyAlignment="1" applyProtection="1">
      <alignment horizontal="center" vertical="center"/>
      <protection locked="0"/>
    </xf>
    <xf numFmtId="0" fontId="16" fillId="0" borderId="17" xfId="0" applyFont="1" applyBorder="1" applyAlignment="1" applyProtection="1">
      <alignment horizontal="center" vertical="center"/>
      <protection locked="0"/>
    </xf>
    <xf numFmtId="0" fontId="48" fillId="2" borderId="4" xfId="0" applyFont="1" applyFill="1" applyBorder="1" applyAlignment="1">
      <alignment horizontal="center" vertical="center" wrapText="1"/>
    </xf>
    <xf numFmtId="0" fontId="48" fillId="2" borderId="5" xfId="0" applyFont="1" applyFill="1" applyBorder="1" applyAlignment="1">
      <alignment horizontal="center" vertical="center" wrapText="1"/>
    </xf>
    <xf numFmtId="0" fontId="48" fillId="2" borderId="7" xfId="0" applyFont="1" applyFill="1" applyBorder="1" applyAlignment="1">
      <alignment horizontal="center" vertical="center" wrapText="1"/>
    </xf>
    <xf numFmtId="0" fontId="48" fillId="2" borderId="2" xfId="0" applyFont="1" applyFill="1" applyBorder="1" applyAlignment="1">
      <alignment horizontal="center" vertical="center" wrapText="1"/>
    </xf>
    <xf numFmtId="0" fontId="16" fillId="0" borderId="0" xfId="0" applyFont="1" applyAlignment="1" applyProtection="1">
      <alignment horizontal="left" vertical="center"/>
      <protection locked="0"/>
    </xf>
    <xf numFmtId="0" fontId="61" fillId="0" borderId="0" xfId="0" applyFont="1" applyAlignment="1">
      <alignment horizontal="center" vertical="center" wrapText="1"/>
    </xf>
    <xf numFmtId="0" fontId="25" fillId="0" borderId="0" xfId="0" applyFont="1" applyAlignment="1">
      <alignment horizontal="center" vertical="justify"/>
    </xf>
    <xf numFmtId="0" fontId="48" fillId="2" borderId="10" xfId="0" applyFont="1" applyFill="1" applyBorder="1" applyAlignment="1">
      <alignment horizontal="center" vertical="center" wrapText="1"/>
    </xf>
    <xf numFmtId="0" fontId="48" fillId="2" borderId="6" xfId="0" applyFont="1" applyFill="1" applyBorder="1" applyAlignment="1">
      <alignment horizontal="center" vertical="center" wrapText="1"/>
    </xf>
    <xf numFmtId="0" fontId="48" fillId="2" borderId="8" xfId="0" applyFont="1" applyFill="1" applyBorder="1" applyAlignment="1">
      <alignment horizontal="center" vertical="center" wrapText="1"/>
    </xf>
    <xf numFmtId="0" fontId="48" fillId="2" borderId="11" xfId="0" applyFont="1" applyFill="1" applyBorder="1" applyAlignment="1">
      <alignment horizontal="center" vertical="center" wrapText="1"/>
    </xf>
    <xf numFmtId="0" fontId="17" fillId="0" borderId="0" xfId="0" applyFont="1" applyAlignment="1" applyProtection="1">
      <alignment horizontal="left" vertical="center"/>
      <protection locked="0"/>
    </xf>
    <xf numFmtId="0" fontId="48" fillId="2" borderId="9" xfId="0" applyFont="1" applyFill="1" applyBorder="1" applyAlignment="1">
      <alignment horizontal="center" vertical="center" wrapText="1"/>
    </xf>
    <xf numFmtId="10" fontId="48" fillId="2" borderId="5" xfId="0" applyNumberFormat="1" applyFont="1" applyFill="1" applyBorder="1" applyAlignment="1">
      <alignment horizontal="center" vertical="center" wrapText="1"/>
    </xf>
    <xf numFmtId="10" fontId="48" fillId="2" borderId="2" xfId="0" applyNumberFormat="1" applyFont="1" applyFill="1" applyBorder="1" applyAlignment="1">
      <alignment horizontal="center" vertical="center" wrapText="1"/>
    </xf>
    <xf numFmtId="10" fontId="48" fillId="2" borderId="10" xfId="0" applyNumberFormat="1" applyFont="1" applyFill="1" applyBorder="1" applyAlignment="1">
      <alignment horizontal="center" vertical="center" wrapText="1"/>
    </xf>
    <xf numFmtId="0" fontId="10" fillId="0" borderId="0" xfId="0" applyFont="1" applyAlignment="1" applyProtection="1">
      <alignment horizontal="left"/>
      <protection locked="0"/>
    </xf>
    <xf numFmtId="0" fontId="6" fillId="0" borderId="0" xfId="0" applyFont="1" applyAlignment="1" applyProtection="1">
      <alignment horizontal="left"/>
      <protection locked="0"/>
    </xf>
    <xf numFmtId="0" fontId="40" fillId="0" borderId="0" xfId="0" applyFont="1" applyAlignment="1">
      <alignment horizontal="center" vertical="justify"/>
    </xf>
    <xf numFmtId="0" fontId="41" fillId="0" borderId="0" xfId="0" applyFont="1" applyAlignment="1">
      <alignment horizontal="center" vertical="center" wrapText="1"/>
    </xf>
    <xf numFmtId="0" fontId="11" fillId="2" borderId="5"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9" xfId="0" applyFont="1" applyFill="1" applyBorder="1" applyAlignment="1">
      <alignment horizontal="center" vertical="center" wrapText="1"/>
    </xf>
    <xf numFmtId="4" fontId="39" fillId="0" borderId="2" xfId="0" applyNumberFormat="1" applyFont="1" applyBorder="1" applyAlignment="1">
      <alignment horizontal="center" vertical="center"/>
    </xf>
    <xf numFmtId="4" fontId="39" fillId="3" borderId="2" xfId="0" applyNumberFormat="1" applyFont="1" applyFill="1" applyBorder="1" applyAlignment="1">
      <alignment horizontal="center" vertical="center"/>
    </xf>
    <xf numFmtId="4" fontId="28" fillId="2" borderId="2" xfId="0" applyNumberFormat="1" applyFont="1" applyFill="1" applyBorder="1" applyAlignment="1">
      <alignment horizontal="center" vertical="center"/>
    </xf>
  </cellXfs>
  <cellStyles count="6">
    <cellStyle name="Millares" xfId="1" builtinId="3"/>
    <cellStyle name="Moneda 2" xfId="4" xr:uid="{00000000-0005-0000-0000-000001000000}"/>
    <cellStyle name="Normal" xfId="0" builtinId="0"/>
    <cellStyle name="Normal 2" xfId="3" xr:uid="{00000000-0005-0000-0000-000003000000}"/>
    <cellStyle name="Normal 3" xfId="5" xr:uid="{00000000-0005-0000-0000-000004000000}"/>
    <cellStyle name="Porcentaje" xfId="2" builtinId="5"/>
  </cellStyles>
  <dxfs count="0"/>
  <tableStyles count="0" defaultTableStyle="TableStyleMedium2" defaultPivotStyle="PivotStyleLight16"/>
  <colors>
    <mruColors>
      <color rgb="FF0000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353786</xdr:colOff>
      <xdr:row>2</xdr:row>
      <xdr:rowOff>40821</xdr:rowOff>
    </xdr:from>
    <xdr:to>
      <xdr:col>4</xdr:col>
      <xdr:colOff>19050</xdr:colOff>
      <xdr:row>4</xdr:row>
      <xdr:rowOff>38421</xdr:rowOff>
    </xdr:to>
    <xdr:pic>
      <xdr:nvPicPr>
        <xdr:cNvPr id="6" name="Imagen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486" y="326571"/>
          <a:ext cx="4789714" cy="595994"/>
        </a:xfrm>
        <a:prstGeom prst="rect">
          <a:avLst/>
        </a:prstGeom>
      </xdr:spPr>
    </xdr:pic>
    <xdr:clientData/>
  </xdr:twoCellAnchor>
  <xdr:twoCellAnchor>
    <xdr:from>
      <xdr:col>14</xdr:col>
      <xdr:colOff>694764</xdr:colOff>
      <xdr:row>1</xdr:row>
      <xdr:rowOff>7203</xdr:rowOff>
    </xdr:from>
    <xdr:to>
      <xdr:col>15</xdr:col>
      <xdr:colOff>509052</xdr:colOff>
      <xdr:row>4</xdr:row>
      <xdr:rowOff>224117</xdr:rowOff>
    </xdr:to>
    <xdr:sp macro="" textlink="">
      <xdr:nvSpPr>
        <xdr:cNvPr id="7" name="Rectángulo 6">
          <a:extLst>
            <a:ext uri="{FF2B5EF4-FFF2-40B4-BE49-F238E27FC236}">
              <a16:creationId xmlns:a16="http://schemas.microsoft.com/office/drawing/2014/main" id="{00000000-0008-0000-0000-000007000000}"/>
            </a:ext>
          </a:extLst>
        </xdr:cNvPr>
        <xdr:cNvSpPr/>
      </xdr:nvSpPr>
      <xdr:spPr>
        <a:xfrm>
          <a:off x="15206382" y="96850"/>
          <a:ext cx="800405" cy="889267"/>
        </a:xfrm>
        <a:prstGeom prst="rect">
          <a:avLst/>
        </a:prstGeom>
        <a:blipFill>
          <a:blip xmlns:r="http://schemas.openxmlformats.org/officeDocument/2006/relationships" r:embed="rId2"/>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MX"/>
        </a:p>
      </xdr:txBody>
    </xdr:sp>
    <xdr:clientData/>
  </xdr:twoCellAnchor>
  <xdr:twoCellAnchor editAs="oneCell">
    <xdr:from>
      <xdr:col>4</xdr:col>
      <xdr:colOff>390525</xdr:colOff>
      <xdr:row>2</xdr:row>
      <xdr:rowOff>57150</xdr:rowOff>
    </xdr:from>
    <xdr:to>
      <xdr:col>5</xdr:col>
      <xdr:colOff>62714</xdr:colOff>
      <xdr:row>4</xdr:row>
      <xdr:rowOff>115981</xdr:rowOff>
    </xdr:to>
    <xdr:pic>
      <xdr:nvPicPr>
        <xdr:cNvPr id="5" name="Imagen 4">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3"/>
        <a:stretch>
          <a:fillRect/>
        </a:stretch>
      </xdr:blipFill>
      <xdr:spPr>
        <a:xfrm>
          <a:off x="5781675" y="342900"/>
          <a:ext cx="662789" cy="657225"/>
        </a:xfrm>
        <a:prstGeom prst="rect">
          <a:avLst/>
        </a:prstGeom>
      </xdr:spPr>
    </xdr:pic>
    <xdr:clientData/>
  </xdr:twoCellAnchor>
  <xdr:oneCellAnchor>
    <xdr:from>
      <xdr:col>1</xdr:col>
      <xdr:colOff>1426028</xdr:colOff>
      <xdr:row>41</xdr:row>
      <xdr:rowOff>117022</xdr:rowOff>
    </xdr:from>
    <xdr:ext cx="5363936" cy="2039020"/>
    <xdr:sp macro="" textlink="">
      <xdr:nvSpPr>
        <xdr:cNvPr id="8" name="Rectángulo 7">
          <a:extLst>
            <a:ext uri="{FF2B5EF4-FFF2-40B4-BE49-F238E27FC236}">
              <a16:creationId xmlns:a16="http://schemas.microsoft.com/office/drawing/2014/main" id="{00000000-0008-0000-0200-000005000000}"/>
            </a:ext>
          </a:extLst>
        </xdr:cNvPr>
        <xdr:cNvSpPr/>
      </xdr:nvSpPr>
      <xdr:spPr>
        <a:xfrm>
          <a:off x="1698171" y="11029951"/>
          <a:ext cx="5363936" cy="2039020"/>
        </a:xfrm>
        <a:prstGeom prst="rect">
          <a:avLst/>
        </a:prstGeom>
        <a:noFill/>
      </xdr:spPr>
      <xdr:txBody>
        <a:bodyPr wrap="square" lIns="91440" tIns="45720" rIns="91440" bIns="45720">
          <a:spAutoFit/>
        </a:bodyPr>
        <a:lstStyle/>
        <a:p>
          <a:pPr algn="ctr"/>
          <a:r>
            <a:rPr lang="es-MX" sz="1100" b="1" i="0" u="none" strike="noStrike">
              <a:effectLst/>
              <a:latin typeface="Arial" panose="020B0604020202020204" pitchFamily="34" charset="0"/>
              <a:ea typeface="+mn-ea"/>
              <a:cs typeface="Arial" panose="020B0604020202020204" pitchFamily="34" charset="0"/>
            </a:rPr>
            <a:t>POR EL EJECUTIVO FEDERAL</a:t>
          </a:r>
        </a:p>
        <a:p>
          <a:pPr algn="ctr"/>
          <a:r>
            <a:rPr lang="es-MX" sz="1100" b="1" i="0" u="none" strike="noStrike">
              <a:effectLst/>
              <a:latin typeface="Arial" panose="020B0604020202020204" pitchFamily="34" charset="0"/>
              <a:ea typeface="+mn-ea"/>
              <a:cs typeface="Arial" panose="020B0604020202020204" pitchFamily="34" charset="0"/>
            </a:rPr>
            <a:t>SECRETARÍA DE MEDIO AMBIENTE Y RECURSOS NATURALES</a:t>
          </a:r>
        </a:p>
        <a:p>
          <a:pPr algn="ctr"/>
          <a:r>
            <a:rPr lang="es-MX" sz="1100" b="1" i="0" u="none" strike="noStrike">
              <a:effectLst/>
              <a:latin typeface="Arial" panose="020B0604020202020204" pitchFamily="34" charset="0"/>
              <a:ea typeface="+mn-ea"/>
              <a:cs typeface="Arial" panose="020B0604020202020204" pitchFamily="34" charset="0"/>
            </a:rPr>
            <a:t>COMISIÓN NACIONAL DEL AGUA</a:t>
          </a:r>
        </a:p>
        <a:p>
          <a:pPr algn="ctr"/>
          <a:endParaRPr lang="es-MX" sz="1100" b="1" i="0" u="none" strike="noStrike">
            <a:effectLst/>
            <a:latin typeface="Arial" panose="020B0604020202020204" pitchFamily="34" charset="0"/>
            <a:ea typeface="+mn-ea"/>
            <a:cs typeface="Arial" panose="020B0604020202020204" pitchFamily="34" charset="0"/>
          </a:endParaRPr>
        </a:p>
        <a:p>
          <a:pPr algn="ctr"/>
          <a:endParaRPr lang="es-MX" sz="1100" b="1" i="0" u="none" strike="noStrike">
            <a:effectLst/>
            <a:latin typeface="Arial" panose="020B0604020202020204" pitchFamily="34" charset="0"/>
            <a:ea typeface="+mn-ea"/>
            <a:cs typeface="Arial" panose="020B0604020202020204" pitchFamily="34" charset="0"/>
          </a:endParaRPr>
        </a:p>
        <a:p>
          <a:pPr algn="ctr"/>
          <a:endParaRPr lang="es-MX" sz="1100" b="1" i="0" u="none" strike="noStrike">
            <a:effectLst/>
            <a:latin typeface="Arial" panose="020B0604020202020204" pitchFamily="34" charset="0"/>
            <a:ea typeface="+mn-ea"/>
            <a:cs typeface="Arial" panose="020B0604020202020204" pitchFamily="34" charset="0"/>
          </a:endParaRPr>
        </a:p>
        <a:p>
          <a:pPr algn="ctr"/>
          <a:endParaRPr lang="es-MX" sz="1100" b="1" i="0" u="none" strike="noStrike">
            <a:effectLst/>
            <a:latin typeface="Arial" panose="020B0604020202020204" pitchFamily="34" charset="0"/>
            <a:ea typeface="+mn-ea"/>
            <a:cs typeface="Arial" panose="020B0604020202020204" pitchFamily="34" charset="0"/>
          </a:endParaRPr>
        </a:p>
        <a:p>
          <a:pPr algn="ctr"/>
          <a:endParaRPr lang="es-MX" sz="1100" b="1" i="0" u="none" strike="noStrike">
            <a:effectLst/>
            <a:latin typeface="Arial" panose="020B0604020202020204" pitchFamily="34" charset="0"/>
            <a:ea typeface="+mn-ea"/>
            <a:cs typeface="Arial" panose="020B0604020202020204" pitchFamily="34" charset="0"/>
          </a:endParaRPr>
        </a:p>
        <a:p>
          <a:pPr algn="ctr"/>
          <a:r>
            <a:rPr lang="es-MX" sz="1100" b="1" i="0" u="none" strike="noStrike">
              <a:effectLst/>
              <a:latin typeface="Arial" panose="020B0604020202020204" pitchFamily="34" charset="0"/>
              <a:ea typeface="+mn-ea"/>
              <a:cs typeface="Arial" panose="020B0604020202020204" pitchFamily="34" charset="0"/>
            </a:rPr>
            <a:t>________________________________________________________________</a:t>
          </a:r>
        </a:p>
        <a:p>
          <a:pPr algn="ctr"/>
          <a:r>
            <a:rPr lang="es-MX" sz="1100" b="1" i="0" u="none" strike="noStrike">
              <a:effectLst/>
              <a:latin typeface="Arial" panose="020B0604020202020204" pitchFamily="34" charset="0"/>
              <a:ea typeface="+mn-ea"/>
              <a:cs typeface="Arial" panose="020B0604020202020204" pitchFamily="34" charset="0"/>
            </a:rPr>
            <a:t>MTRO. RODOLFO CASTRO VALDEZ</a:t>
          </a:r>
        </a:p>
        <a:p>
          <a:pPr algn="ctr"/>
          <a:r>
            <a:rPr lang="es-MX" sz="1100" b="1" i="0" u="none" strike="noStrike">
              <a:effectLst/>
              <a:latin typeface="Arial" panose="020B0604020202020204" pitchFamily="34" charset="0"/>
              <a:ea typeface="+mn-ea"/>
              <a:cs typeface="Arial" panose="020B0604020202020204" pitchFamily="34" charset="0"/>
            </a:rPr>
            <a:t>DIRECTOR GENERAL DEL ORGANISMO DE CUENCA NOROESTE</a:t>
          </a:r>
        </a:p>
        <a:p>
          <a:pPr algn="ctr"/>
          <a:endParaRPr lang="es-MX" sz="1100" b="1" i="0" u="none" strike="noStrike">
            <a:effectLst/>
            <a:latin typeface="Arial" panose="020B0604020202020204" pitchFamily="34" charset="0"/>
            <a:ea typeface="+mn-ea"/>
            <a:cs typeface="Arial" panose="020B0604020202020204" pitchFamily="34" charset="0"/>
          </a:endParaRPr>
        </a:p>
      </xdr:txBody>
    </xdr:sp>
    <xdr:clientData/>
  </xdr:oneCellAnchor>
  <xdr:oneCellAnchor>
    <xdr:from>
      <xdr:col>7</xdr:col>
      <xdr:colOff>873500</xdr:colOff>
      <xdr:row>41</xdr:row>
      <xdr:rowOff>74269</xdr:rowOff>
    </xdr:from>
    <xdr:ext cx="4868714" cy="2039020"/>
    <xdr:sp macro="" textlink="">
      <xdr:nvSpPr>
        <xdr:cNvPr id="9" name="Rectángulo 8">
          <a:extLst>
            <a:ext uri="{FF2B5EF4-FFF2-40B4-BE49-F238E27FC236}">
              <a16:creationId xmlns:a16="http://schemas.microsoft.com/office/drawing/2014/main" id="{00000000-0008-0000-0200-000006000000}"/>
            </a:ext>
          </a:extLst>
        </xdr:cNvPr>
        <xdr:cNvSpPr/>
      </xdr:nvSpPr>
      <xdr:spPr>
        <a:xfrm>
          <a:off x="9255500" y="10987198"/>
          <a:ext cx="4868714" cy="2039020"/>
        </a:xfrm>
        <a:prstGeom prst="rect">
          <a:avLst/>
        </a:prstGeom>
        <a:noFill/>
      </xdr:spPr>
      <xdr:txBody>
        <a:bodyPr wrap="square" lIns="91440" tIns="45720" rIns="91440" bIns="45720">
          <a:spAutoFit/>
        </a:bodyPr>
        <a:lstStyle/>
        <a:p>
          <a:pPr algn="ctr"/>
          <a:r>
            <a:rPr lang="es-MX" sz="1100" b="1" i="0" u="none" strike="noStrike">
              <a:effectLst/>
              <a:latin typeface="Arial" panose="020B0604020202020204" pitchFamily="34" charset="0"/>
              <a:ea typeface="+mn-ea"/>
              <a:cs typeface="Arial" panose="020B0604020202020204" pitchFamily="34" charset="0"/>
            </a:rPr>
            <a:t>POR EL EJECUTIVO DE LA ENTIDAD FEDERATIVA</a:t>
          </a:r>
        </a:p>
        <a:p>
          <a:pPr algn="ctr"/>
          <a:r>
            <a:rPr lang="es-MX" sz="1100" b="1" i="0" u="none" strike="noStrike">
              <a:effectLst/>
              <a:latin typeface="Arial" panose="020B0604020202020204" pitchFamily="34" charset="0"/>
              <a:ea typeface="+mn-ea"/>
              <a:cs typeface="Arial" panose="020B0604020202020204" pitchFamily="34" charset="0"/>
            </a:rPr>
            <a:t>COMISIÓN ESTATAL DEL AGUA DE SONORA</a:t>
          </a:r>
        </a:p>
        <a:p>
          <a:pPr algn="ctr"/>
          <a:endParaRPr lang="es-MX" sz="1100" b="1" i="0" u="none" strike="noStrike">
            <a:effectLst/>
            <a:latin typeface="Arial" panose="020B0604020202020204" pitchFamily="34" charset="0"/>
            <a:ea typeface="+mn-ea"/>
            <a:cs typeface="Arial" panose="020B0604020202020204" pitchFamily="34" charset="0"/>
          </a:endParaRPr>
        </a:p>
        <a:p>
          <a:pPr algn="ctr"/>
          <a:endParaRPr lang="es-MX" sz="1100" b="1" i="0" u="none" strike="noStrike">
            <a:effectLst/>
            <a:latin typeface="Arial" panose="020B0604020202020204" pitchFamily="34" charset="0"/>
            <a:ea typeface="+mn-ea"/>
            <a:cs typeface="Arial" panose="020B0604020202020204" pitchFamily="34" charset="0"/>
          </a:endParaRPr>
        </a:p>
        <a:p>
          <a:pPr algn="ctr"/>
          <a:endParaRPr lang="es-MX" sz="1100" b="1" i="0" u="none" strike="noStrike">
            <a:effectLst/>
            <a:latin typeface="Arial" panose="020B0604020202020204" pitchFamily="34" charset="0"/>
            <a:ea typeface="+mn-ea"/>
            <a:cs typeface="Arial" panose="020B0604020202020204" pitchFamily="34" charset="0"/>
          </a:endParaRPr>
        </a:p>
        <a:p>
          <a:pPr algn="ctr"/>
          <a:endParaRPr lang="es-MX" sz="1100" b="1" i="0" u="none" strike="noStrike">
            <a:effectLst/>
            <a:latin typeface="Arial" panose="020B0604020202020204" pitchFamily="34" charset="0"/>
            <a:ea typeface="+mn-ea"/>
            <a:cs typeface="Arial" panose="020B0604020202020204" pitchFamily="34" charset="0"/>
          </a:endParaRPr>
        </a:p>
        <a:p>
          <a:pPr algn="ctr"/>
          <a:endParaRPr lang="es-MX" sz="1100" b="1" i="0" u="none" strike="noStrike">
            <a:effectLst/>
            <a:latin typeface="Arial" panose="020B0604020202020204" pitchFamily="34" charset="0"/>
            <a:ea typeface="+mn-ea"/>
            <a:cs typeface="Arial" panose="020B0604020202020204" pitchFamily="34" charset="0"/>
          </a:endParaRPr>
        </a:p>
        <a:p>
          <a:pPr algn="ctr"/>
          <a:endParaRPr lang="es-MX" sz="1100" b="1" i="0" u="none" strike="noStrike">
            <a:effectLst/>
            <a:latin typeface="Arial" panose="020B0604020202020204" pitchFamily="34" charset="0"/>
            <a:ea typeface="+mn-ea"/>
            <a:cs typeface="Arial" panose="020B0604020202020204" pitchFamily="34" charset="0"/>
          </a:endParaRPr>
        </a:p>
        <a:p>
          <a:pPr algn="ctr"/>
          <a:r>
            <a:rPr lang="es-MX" sz="1100" b="1" i="0" u="none" strike="noStrike">
              <a:effectLst/>
              <a:latin typeface="Arial" panose="020B0604020202020204" pitchFamily="34" charset="0"/>
              <a:ea typeface="+mn-ea"/>
              <a:cs typeface="Arial" panose="020B0604020202020204" pitchFamily="34" charset="0"/>
            </a:rPr>
            <a:t>_________________________________________________</a:t>
          </a:r>
        </a:p>
        <a:p>
          <a:pPr algn="ctr"/>
          <a:r>
            <a:rPr lang="es-MX" sz="1100" b="1" i="0" u="none" strike="noStrike">
              <a:effectLst/>
              <a:latin typeface="Arial" panose="020B0604020202020204" pitchFamily="34" charset="0"/>
              <a:ea typeface="+mn-ea"/>
              <a:cs typeface="Arial" panose="020B0604020202020204" pitchFamily="34" charset="0"/>
            </a:rPr>
            <a:t>DR. ARIEL MONGE MARTÍNEZ</a:t>
          </a:r>
        </a:p>
        <a:p>
          <a:pPr algn="ctr"/>
          <a:r>
            <a:rPr lang="es-MX" sz="1100" b="1" i="0" u="none" strike="noStrike">
              <a:effectLst/>
              <a:latin typeface="Arial" panose="020B0604020202020204" pitchFamily="34" charset="0"/>
              <a:ea typeface="+mn-ea"/>
              <a:cs typeface="Arial" panose="020B0604020202020204" pitchFamily="34" charset="0"/>
            </a:rPr>
            <a:t>VOCAL EJECUTIVO</a:t>
          </a:r>
        </a:p>
        <a:p>
          <a:pPr algn="ctr"/>
          <a:endParaRPr lang="es-MX" sz="1100" b="1" i="0" u="none" strike="noStrike">
            <a:effectLst/>
            <a:latin typeface="Arial" panose="020B0604020202020204" pitchFamily="34" charset="0"/>
            <a:ea typeface="+mn-ea"/>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147637</xdr:colOff>
      <xdr:row>2</xdr:row>
      <xdr:rowOff>138979</xdr:rowOff>
    </xdr:from>
    <xdr:to>
      <xdr:col>8</xdr:col>
      <xdr:colOff>755276</xdr:colOff>
      <xdr:row>5</xdr:row>
      <xdr:rowOff>124691</xdr:rowOff>
    </xdr:to>
    <xdr:pic>
      <xdr:nvPicPr>
        <xdr:cNvPr id="5" name="Imagen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5055" y="305234"/>
          <a:ext cx="9834766" cy="1232621"/>
        </a:xfrm>
        <a:prstGeom prst="rect">
          <a:avLst/>
        </a:prstGeom>
      </xdr:spPr>
    </xdr:pic>
    <xdr:clientData/>
  </xdr:twoCellAnchor>
  <xdr:twoCellAnchor>
    <xdr:from>
      <xdr:col>25</xdr:col>
      <xdr:colOff>666750</xdr:colOff>
      <xdr:row>0</xdr:row>
      <xdr:rowOff>71437</xdr:rowOff>
    </xdr:from>
    <xdr:to>
      <xdr:col>27</xdr:col>
      <xdr:colOff>428625</xdr:colOff>
      <xdr:row>7</xdr:row>
      <xdr:rowOff>142874</xdr:rowOff>
    </xdr:to>
    <xdr:sp macro="" textlink="">
      <xdr:nvSpPr>
        <xdr:cNvPr id="6" name="Rectángulo 5">
          <a:extLst>
            <a:ext uri="{FF2B5EF4-FFF2-40B4-BE49-F238E27FC236}">
              <a16:creationId xmlns:a16="http://schemas.microsoft.com/office/drawing/2014/main" id="{00000000-0008-0000-0100-000006000000}"/>
            </a:ext>
          </a:extLst>
        </xdr:cNvPr>
        <xdr:cNvSpPr/>
      </xdr:nvSpPr>
      <xdr:spPr>
        <a:xfrm>
          <a:off x="35028188" y="71437"/>
          <a:ext cx="2143125" cy="2238375"/>
        </a:xfrm>
        <a:prstGeom prst="rect">
          <a:avLst/>
        </a:prstGeom>
        <a:blipFill>
          <a:blip xmlns:r="http://schemas.openxmlformats.org/officeDocument/2006/relationships" r:embed="rId2"/>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MX"/>
        </a:p>
      </xdr:txBody>
    </xdr:sp>
    <xdr:clientData/>
  </xdr:twoCellAnchor>
  <xdr:twoCellAnchor editAs="oneCell">
    <xdr:from>
      <xdr:col>8</xdr:col>
      <xdr:colOff>1753466</xdr:colOff>
      <xdr:row>2</xdr:row>
      <xdr:rowOff>100013</xdr:rowOff>
    </xdr:from>
    <xdr:to>
      <xdr:col>8</xdr:col>
      <xdr:colOff>3094385</xdr:colOff>
      <xdr:row>5</xdr:row>
      <xdr:rowOff>238125</xdr:rowOff>
    </xdr:to>
    <xdr:pic>
      <xdr:nvPicPr>
        <xdr:cNvPr id="7" name="Imagen 6">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3"/>
        <a:stretch>
          <a:fillRect/>
        </a:stretch>
      </xdr:blipFill>
      <xdr:spPr>
        <a:xfrm>
          <a:off x="10659341" y="290513"/>
          <a:ext cx="1340919" cy="1423987"/>
        </a:xfrm>
        <a:prstGeom prst="rect">
          <a:avLst/>
        </a:prstGeom>
      </xdr:spPr>
    </xdr:pic>
    <xdr:clientData/>
  </xdr:twoCellAnchor>
  <xdr:oneCellAnchor>
    <xdr:from>
      <xdr:col>7</xdr:col>
      <xdr:colOff>673245</xdr:colOff>
      <xdr:row>63</xdr:row>
      <xdr:rowOff>83883</xdr:rowOff>
    </xdr:from>
    <xdr:ext cx="9018442" cy="3277820"/>
    <xdr:sp macro="" textlink="">
      <xdr:nvSpPr>
        <xdr:cNvPr id="8" name="Rectángulo 7">
          <a:extLst>
            <a:ext uri="{FF2B5EF4-FFF2-40B4-BE49-F238E27FC236}">
              <a16:creationId xmlns:a16="http://schemas.microsoft.com/office/drawing/2014/main" id="{00000000-0008-0000-0200-000005000000}"/>
            </a:ext>
          </a:extLst>
        </xdr:cNvPr>
        <xdr:cNvSpPr/>
      </xdr:nvSpPr>
      <xdr:spPr>
        <a:xfrm>
          <a:off x="8126558" y="23491571"/>
          <a:ext cx="9018442" cy="3277820"/>
        </a:xfrm>
        <a:prstGeom prst="rect">
          <a:avLst/>
        </a:prstGeom>
        <a:noFill/>
      </xdr:spPr>
      <xdr:txBody>
        <a:bodyPr wrap="square" lIns="91440" tIns="45720" rIns="91440" bIns="45720">
          <a:spAutoFit/>
        </a:bodyPr>
        <a:lstStyle/>
        <a:p>
          <a:pPr algn="ctr"/>
          <a:r>
            <a:rPr lang="es-MX" sz="1800" b="1" i="0" u="none" strike="noStrike">
              <a:effectLst/>
              <a:latin typeface="Arial" panose="020B0604020202020204" pitchFamily="34" charset="0"/>
              <a:ea typeface="+mn-ea"/>
              <a:cs typeface="Arial" panose="020B0604020202020204" pitchFamily="34" charset="0"/>
            </a:rPr>
            <a:t>POR EL EJECUTIVO FEDERAL</a:t>
          </a:r>
        </a:p>
        <a:p>
          <a:pPr algn="ctr"/>
          <a:r>
            <a:rPr lang="es-MX" sz="1800" b="1" i="0" u="none" strike="noStrike">
              <a:effectLst/>
              <a:latin typeface="Arial" panose="020B0604020202020204" pitchFamily="34" charset="0"/>
              <a:ea typeface="+mn-ea"/>
              <a:cs typeface="Arial" panose="020B0604020202020204" pitchFamily="34" charset="0"/>
            </a:rPr>
            <a:t>SECRETARÍA DE MEDIO AMBIENTE Y RECURSOS NATURALES</a:t>
          </a:r>
        </a:p>
        <a:p>
          <a:pPr algn="ctr"/>
          <a:r>
            <a:rPr lang="es-MX" sz="1800" b="1" i="0" u="none" strike="noStrike">
              <a:effectLst/>
              <a:latin typeface="Arial" panose="020B0604020202020204" pitchFamily="34" charset="0"/>
              <a:ea typeface="+mn-ea"/>
              <a:cs typeface="Arial" panose="020B0604020202020204" pitchFamily="34" charset="0"/>
            </a:rPr>
            <a:t>COMISIÓN NACIONAL DEL AGUA</a:t>
          </a:r>
        </a:p>
        <a:p>
          <a:pPr algn="ctr"/>
          <a:endParaRPr lang="es-MX" sz="1800" b="1" i="0" u="none" strike="noStrike">
            <a:effectLst/>
            <a:latin typeface="Arial" panose="020B0604020202020204" pitchFamily="34" charset="0"/>
            <a:ea typeface="+mn-ea"/>
            <a:cs typeface="Arial" panose="020B0604020202020204" pitchFamily="34" charset="0"/>
          </a:endParaRPr>
        </a:p>
        <a:p>
          <a:pPr algn="ctr"/>
          <a:endParaRPr lang="es-MX" sz="1800" b="1" i="0" u="none" strike="noStrike">
            <a:effectLst/>
            <a:latin typeface="Arial" panose="020B0604020202020204" pitchFamily="34" charset="0"/>
            <a:ea typeface="+mn-ea"/>
            <a:cs typeface="Arial" panose="020B0604020202020204" pitchFamily="34" charset="0"/>
          </a:endParaRPr>
        </a:p>
        <a:p>
          <a:pPr algn="ctr"/>
          <a:endParaRPr lang="es-MX" sz="1800" b="1" i="0" u="none" strike="noStrike">
            <a:effectLst/>
            <a:latin typeface="Arial" panose="020B0604020202020204" pitchFamily="34" charset="0"/>
            <a:ea typeface="+mn-ea"/>
            <a:cs typeface="Arial" panose="020B0604020202020204" pitchFamily="34" charset="0"/>
          </a:endParaRPr>
        </a:p>
        <a:p>
          <a:pPr algn="ctr"/>
          <a:endParaRPr lang="es-MX" sz="1800" b="1" i="0" u="none" strike="noStrike">
            <a:effectLst/>
            <a:latin typeface="Arial" panose="020B0604020202020204" pitchFamily="34" charset="0"/>
            <a:ea typeface="+mn-ea"/>
            <a:cs typeface="Arial" panose="020B0604020202020204" pitchFamily="34" charset="0"/>
          </a:endParaRPr>
        </a:p>
        <a:p>
          <a:pPr algn="ctr"/>
          <a:endParaRPr lang="es-MX" sz="1800" b="1" i="0" u="none" strike="noStrike">
            <a:effectLst/>
            <a:latin typeface="Arial" panose="020B0604020202020204" pitchFamily="34" charset="0"/>
            <a:ea typeface="+mn-ea"/>
            <a:cs typeface="Arial" panose="020B0604020202020204" pitchFamily="34" charset="0"/>
          </a:endParaRPr>
        </a:p>
        <a:p>
          <a:pPr algn="ctr"/>
          <a:r>
            <a:rPr lang="es-MX" sz="1800" b="1" i="0" u="none" strike="noStrike">
              <a:effectLst/>
              <a:latin typeface="Arial" panose="020B0604020202020204" pitchFamily="34" charset="0"/>
              <a:ea typeface="+mn-ea"/>
              <a:cs typeface="Arial" panose="020B0604020202020204" pitchFamily="34" charset="0"/>
            </a:rPr>
            <a:t>________________________________________________________________</a:t>
          </a:r>
        </a:p>
        <a:p>
          <a:pPr algn="ctr"/>
          <a:r>
            <a:rPr lang="es-MX" sz="1800" b="1" i="0" u="none" strike="noStrike">
              <a:effectLst/>
              <a:latin typeface="Arial" panose="020B0604020202020204" pitchFamily="34" charset="0"/>
              <a:ea typeface="+mn-ea"/>
              <a:cs typeface="Arial" panose="020B0604020202020204" pitchFamily="34" charset="0"/>
            </a:rPr>
            <a:t>MTRO. RODOLFO CASTRO VALDEZ</a:t>
          </a:r>
        </a:p>
        <a:p>
          <a:pPr algn="ctr"/>
          <a:r>
            <a:rPr lang="es-MX" sz="1800" b="1" i="0" u="none" strike="noStrike">
              <a:effectLst/>
              <a:latin typeface="Arial" panose="020B0604020202020204" pitchFamily="34" charset="0"/>
              <a:ea typeface="+mn-ea"/>
              <a:cs typeface="Arial" panose="020B0604020202020204" pitchFamily="34" charset="0"/>
            </a:rPr>
            <a:t>DIRECTOR GENERAL DEL ORGANISMO DE CUENCA NOROESTE</a:t>
          </a:r>
        </a:p>
        <a:p>
          <a:pPr algn="ctr"/>
          <a:endParaRPr lang="es-MX" sz="1800" b="1" i="0" u="none" strike="noStrike">
            <a:effectLst/>
            <a:latin typeface="Arial" panose="020B0604020202020204" pitchFamily="34" charset="0"/>
            <a:ea typeface="+mn-ea"/>
            <a:cs typeface="Arial" panose="020B0604020202020204" pitchFamily="34" charset="0"/>
          </a:endParaRPr>
        </a:p>
      </xdr:txBody>
    </xdr:sp>
    <xdr:clientData/>
  </xdr:oneCellAnchor>
  <xdr:oneCellAnchor>
    <xdr:from>
      <xdr:col>14</xdr:col>
      <xdr:colOff>73600</xdr:colOff>
      <xdr:row>63</xdr:row>
      <xdr:rowOff>95249</xdr:rowOff>
    </xdr:from>
    <xdr:ext cx="7246594" cy="3277820"/>
    <xdr:sp macro="" textlink="">
      <xdr:nvSpPr>
        <xdr:cNvPr id="9" name="Rectángulo 8">
          <a:extLst>
            <a:ext uri="{FF2B5EF4-FFF2-40B4-BE49-F238E27FC236}">
              <a16:creationId xmlns:a16="http://schemas.microsoft.com/office/drawing/2014/main" id="{00000000-0008-0000-0200-000006000000}"/>
            </a:ext>
          </a:extLst>
        </xdr:cNvPr>
        <xdr:cNvSpPr/>
      </xdr:nvSpPr>
      <xdr:spPr>
        <a:xfrm>
          <a:off x="22838350" y="23502937"/>
          <a:ext cx="7246594" cy="3277820"/>
        </a:xfrm>
        <a:prstGeom prst="rect">
          <a:avLst/>
        </a:prstGeom>
        <a:noFill/>
      </xdr:spPr>
      <xdr:txBody>
        <a:bodyPr wrap="square" lIns="91440" tIns="45720" rIns="91440" bIns="45720">
          <a:spAutoFit/>
        </a:bodyPr>
        <a:lstStyle/>
        <a:p>
          <a:pPr algn="ctr"/>
          <a:r>
            <a:rPr lang="es-MX" sz="1800" b="1" i="0" u="none" strike="noStrike">
              <a:effectLst/>
              <a:latin typeface="Arial" panose="020B0604020202020204" pitchFamily="34" charset="0"/>
              <a:ea typeface="+mn-ea"/>
              <a:cs typeface="Arial" panose="020B0604020202020204" pitchFamily="34" charset="0"/>
            </a:rPr>
            <a:t>POR EL EJECUTIVO DE LA ENTIDAD FEDERATIVA</a:t>
          </a:r>
        </a:p>
        <a:p>
          <a:pPr algn="ctr"/>
          <a:r>
            <a:rPr lang="es-MX" sz="1800" b="1" i="0" u="none" strike="noStrike">
              <a:effectLst/>
              <a:latin typeface="Arial" panose="020B0604020202020204" pitchFamily="34" charset="0"/>
              <a:ea typeface="+mn-ea"/>
              <a:cs typeface="Arial" panose="020B0604020202020204" pitchFamily="34" charset="0"/>
            </a:rPr>
            <a:t>COMISIÓN ESTATAL DEL AGUA DE SONORA</a:t>
          </a:r>
        </a:p>
        <a:p>
          <a:pPr algn="ctr"/>
          <a:endParaRPr lang="es-MX" sz="1800" b="1" i="0" u="none" strike="noStrike">
            <a:effectLst/>
            <a:latin typeface="Arial" panose="020B0604020202020204" pitchFamily="34" charset="0"/>
            <a:ea typeface="+mn-ea"/>
            <a:cs typeface="Arial" panose="020B0604020202020204" pitchFamily="34" charset="0"/>
          </a:endParaRPr>
        </a:p>
        <a:p>
          <a:pPr algn="ctr"/>
          <a:endParaRPr lang="es-MX" sz="1800" b="1" i="0" u="none" strike="noStrike">
            <a:effectLst/>
            <a:latin typeface="Arial" panose="020B0604020202020204" pitchFamily="34" charset="0"/>
            <a:ea typeface="+mn-ea"/>
            <a:cs typeface="Arial" panose="020B0604020202020204" pitchFamily="34" charset="0"/>
          </a:endParaRPr>
        </a:p>
        <a:p>
          <a:pPr algn="ctr"/>
          <a:endParaRPr lang="es-MX" sz="1800" b="1" i="0" u="none" strike="noStrike">
            <a:effectLst/>
            <a:latin typeface="Arial" panose="020B0604020202020204" pitchFamily="34" charset="0"/>
            <a:ea typeface="+mn-ea"/>
            <a:cs typeface="Arial" panose="020B0604020202020204" pitchFamily="34" charset="0"/>
          </a:endParaRPr>
        </a:p>
        <a:p>
          <a:pPr algn="ctr"/>
          <a:endParaRPr lang="es-MX" sz="1800" b="1" i="0" u="none" strike="noStrike">
            <a:effectLst/>
            <a:latin typeface="Arial" panose="020B0604020202020204" pitchFamily="34" charset="0"/>
            <a:ea typeface="+mn-ea"/>
            <a:cs typeface="Arial" panose="020B0604020202020204" pitchFamily="34" charset="0"/>
          </a:endParaRPr>
        </a:p>
        <a:p>
          <a:pPr algn="ctr"/>
          <a:endParaRPr lang="es-MX" sz="1800" b="1" i="0" u="none" strike="noStrike">
            <a:effectLst/>
            <a:latin typeface="Arial" panose="020B0604020202020204" pitchFamily="34" charset="0"/>
            <a:ea typeface="+mn-ea"/>
            <a:cs typeface="Arial" panose="020B0604020202020204" pitchFamily="34" charset="0"/>
          </a:endParaRPr>
        </a:p>
        <a:p>
          <a:pPr algn="ctr"/>
          <a:endParaRPr lang="es-MX" sz="1800" b="1" i="0" u="none" strike="noStrike">
            <a:effectLst/>
            <a:latin typeface="Arial" panose="020B0604020202020204" pitchFamily="34" charset="0"/>
            <a:ea typeface="+mn-ea"/>
            <a:cs typeface="Arial" panose="020B0604020202020204" pitchFamily="34" charset="0"/>
          </a:endParaRPr>
        </a:p>
        <a:p>
          <a:pPr algn="ctr"/>
          <a:r>
            <a:rPr lang="es-MX" sz="1800" b="1" i="0" u="none" strike="noStrike">
              <a:effectLst/>
              <a:latin typeface="Arial" panose="020B0604020202020204" pitchFamily="34" charset="0"/>
              <a:ea typeface="+mn-ea"/>
              <a:cs typeface="Arial" panose="020B0604020202020204" pitchFamily="34" charset="0"/>
            </a:rPr>
            <a:t>_________________________________________________</a:t>
          </a:r>
        </a:p>
        <a:p>
          <a:pPr algn="ctr"/>
          <a:r>
            <a:rPr lang="es-MX" sz="1800" b="1" i="0" u="none" strike="noStrike">
              <a:effectLst/>
              <a:latin typeface="Arial" panose="020B0604020202020204" pitchFamily="34" charset="0"/>
              <a:ea typeface="+mn-ea"/>
              <a:cs typeface="Arial" panose="020B0604020202020204" pitchFamily="34" charset="0"/>
            </a:rPr>
            <a:t>DR. ARIEL MONGE MARTÍNEZ</a:t>
          </a:r>
        </a:p>
        <a:p>
          <a:pPr algn="ctr"/>
          <a:r>
            <a:rPr lang="es-MX" sz="1800" b="1" i="0" u="none" strike="noStrike">
              <a:effectLst/>
              <a:latin typeface="Arial" panose="020B0604020202020204" pitchFamily="34" charset="0"/>
              <a:ea typeface="+mn-ea"/>
              <a:cs typeface="Arial" panose="020B0604020202020204" pitchFamily="34" charset="0"/>
            </a:rPr>
            <a:t>VOCAL EJECUTIVO</a:t>
          </a:r>
        </a:p>
        <a:p>
          <a:pPr algn="ctr"/>
          <a:endParaRPr lang="es-MX" sz="1800" b="1" i="0" u="none" strike="noStrike">
            <a:effectLst/>
            <a:latin typeface="Arial" panose="020B0604020202020204" pitchFamily="34" charset="0"/>
            <a:ea typeface="+mn-ea"/>
            <a:cs typeface="Arial" panose="020B060402020202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1639253</xdr:colOff>
      <xdr:row>48</xdr:row>
      <xdr:rowOff>34290</xdr:rowOff>
    </xdr:from>
    <xdr:ext cx="9018442" cy="3277820"/>
    <xdr:sp macro="" textlink="">
      <xdr:nvSpPr>
        <xdr:cNvPr id="7" name="Rectángulo 6">
          <a:extLst>
            <a:ext uri="{FF2B5EF4-FFF2-40B4-BE49-F238E27FC236}">
              <a16:creationId xmlns:a16="http://schemas.microsoft.com/office/drawing/2014/main" id="{00000000-0008-0000-0200-000005000000}"/>
            </a:ext>
          </a:extLst>
        </xdr:cNvPr>
        <xdr:cNvSpPr/>
      </xdr:nvSpPr>
      <xdr:spPr>
        <a:xfrm>
          <a:off x="7857173" y="22619970"/>
          <a:ext cx="9018442" cy="3277820"/>
        </a:xfrm>
        <a:prstGeom prst="rect">
          <a:avLst/>
        </a:prstGeom>
        <a:noFill/>
      </xdr:spPr>
      <xdr:txBody>
        <a:bodyPr wrap="square" lIns="91440" tIns="45720" rIns="91440" bIns="45720">
          <a:spAutoFit/>
        </a:bodyPr>
        <a:lstStyle/>
        <a:p>
          <a:pPr algn="ctr"/>
          <a:r>
            <a:rPr lang="es-MX" sz="1800" b="1" i="0" u="none" strike="noStrike">
              <a:effectLst/>
              <a:latin typeface="Arial" panose="020B0604020202020204" pitchFamily="34" charset="0"/>
              <a:ea typeface="+mn-ea"/>
              <a:cs typeface="Arial" panose="020B0604020202020204" pitchFamily="34" charset="0"/>
            </a:rPr>
            <a:t>POR EL EJECUTIVO FEDERAL</a:t>
          </a:r>
        </a:p>
        <a:p>
          <a:pPr algn="ctr"/>
          <a:r>
            <a:rPr lang="es-MX" sz="1800" b="1" i="0" u="none" strike="noStrike">
              <a:effectLst/>
              <a:latin typeface="Arial" panose="020B0604020202020204" pitchFamily="34" charset="0"/>
              <a:ea typeface="+mn-ea"/>
              <a:cs typeface="Arial" panose="020B0604020202020204" pitchFamily="34" charset="0"/>
            </a:rPr>
            <a:t>SECRETARÍA DE MEDIO AMBIENTE Y RECURSOS NATURALES</a:t>
          </a:r>
        </a:p>
        <a:p>
          <a:pPr algn="ctr"/>
          <a:r>
            <a:rPr lang="es-MX" sz="1800" b="1" i="0" u="none" strike="noStrike">
              <a:effectLst/>
              <a:latin typeface="Arial" panose="020B0604020202020204" pitchFamily="34" charset="0"/>
              <a:ea typeface="+mn-ea"/>
              <a:cs typeface="Arial" panose="020B0604020202020204" pitchFamily="34" charset="0"/>
            </a:rPr>
            <a:t>COMISIÓN NACIONAL DEL AGUA</a:t>
          </a:r>
        </a:p>
        <a:p>
          <a:pPr algn="ctr"/>
          <a:endParaRPr lang="es-MX" sz="1800" b="1" i="0" u="none" strike="noStrike">
            <a:effectLst/>
            <a:latin typeface="Arial" panose="020B0604020202020204" pitchFamily="34" charset="0"/>
            <a:ea typeface="+mn-ea"/>
            <a:cs typeface="Arial" panose="020B0604020202020204" pitchFamily="34" charset="0"/>
          </a:endParaRPr>
        </a:p>
        <a:p>
          <a:pPr algn="ctr"/>
          <a:endParaRPr lang="es-MX" sz="1800" b="1" i="0" u="none" strike="noStrike">
            <a:effectLst/>
            <a:latin typeface="Arial" panose="020B0604020202020204" pitchFamily="34" charset="0"/>
            <a:ea typeface="+mn-ea"/>
            <a:cs typeface="Arial" panose="020B0604020202020204" pitchFamily="34" charset="0"/>
          </a:endParaRPr>
        </a:p>
        <a:p>
          <a:pPr algn="ctr"/>
          <a:endParaRPr lang="es-MX" sz="1800" b="1" i="0" u="none" strike="noStrike">
            <a:effectLst/>
            <a:latin typeface="Arial" panose="020B0604020202020204" pitchFamily="34" charset="0"/>
            <a:ea typeface="+mn-ea"/>
            <a:cs typeface="Arial" panose="020B0604020202020204" pitchFamily="34" charset="0"/>
          </a:endParaRPr>
        </a:p>
        <a:p>
          <a:pPr algn="ctr"/>
          <a:endParaRPr lang="es-MX" sz="1800" b="1" i="0" u="none" strike="noStrike">
            <a:effectLst/>
            <a:latin typeface="Arial" panose="020B0604020202020204" pitchFamily="34" charset="0"/>
            <a:ea typeface="+mn-ea"/>
            <a:cs typeface="Arial" panose="020B0604020202020204" pitchFamily="34" charset="0"/>
          </a:endParaRPr>
        </a:p>
        <a:p>
          <a:pPr algn="ctr"/>
          <a:endParaRPr lang="es-MX" sz="1800" b="1" i="0" u="none" strike="noStrike">
            <a:effectLst/>
            <a:latin typeface="Arial" panose="020B0604020202020204" pitchFamily="34" charset="0"/>
            <a:ea typeface="+mn-ea"/>
            <a:cs typeface="Arial" panose="020B0604020202020204" pitchFamily="34" charset="0"/>
          </a:endParaRPr>
        </a:p>
        <a:p>
          <a:pPr algn="ctr"/>
          <a:r>
            <a:rPr lang="es-MX" sz="1800" b="1" i="0" u="none" strike="noStrike">
              <a:effectLst/>
              <a:latin typeface="Arial" panose="020B0604020202020204" pitchFamily="34" charset="0"/>
              <a:ea typeface="+mn-ea"/>
              <a:cs typeface="Arial" panose="020B0604020202020204" pitchFamily="34" charset="0"/>
            </a:rPr>
            <a:t>________________________________________________________________</a:t>
          </a:r>
        </a:p>
        <a:p>
          <a:pPr algn="ctr"/>
          <a:r>
            <a:rPr lang="es-MX" sz="1800" b="1" i="0" u="none" strike="noStrike">
              <a:effectLst/>
              <a:latin typeface="Arial" panose="020B0604020202020204" pitchFamily="34" charset="0"/>
              <a:ea typeface="+mn-ea"/>
              <a:cs typeface="Arial" panose="020B0604020202020204" pitchFamily="34" charset="0"/>
            </a:rPr>
            <a:t>MTRO. RODOLFO CASTRO VALDEZ</a:t>
          </a:r>
        </a:p>
        <a:p>
          <a:pPr algn="ctr"/>
          <a:r>
            <a:rPr lang="es-MX" sz="1800" b="1" i="0" u="none" strike="noStrike">
              <a:effectLst/>
              <a:latin typeface="Arial" panose="020B0604020202020204" pitchFamily="34" charset="0"/>
              <a:ea typeface="+mn-ea"/>
              <a:cs typeface="Arial" panose="020B0604020202020204" pitchFamily="34" charset="0"/>
            </a:rPr>
            <a:t>DIRECTOR GENERAL DEL ORGANISMO DE CUENCA NOROESTE</a:t>
          </a:r>
        </a:p>
        <a:p>
          <a:pPr algn="ctr"/>
          <a:endParaRPr lang="es-MX" sz="1800" b="1" i="0" u="none" strike="noStrike">
            <a:effectLst/>
            <a:latin typeface="Arial" panose="020B0604020202020204" pitchFamily="34" charset="0"/>
            <a:ea typeface="+mn-ea"/>
            <a:cs typeface="Arial" panose="020B0604020202020204" pitchFamily="34" charset="0"/>
          </a:endParaRPr>
        </a:p>
      </xdr:txBody>
    </xdr:sp>
    <xdr:clientData/>
  </xdr:oneCellAnchor>
  <xdr:oneCellAnchor>
    <xdr:from>
      <xdr:col>13</xdr:col>
      <xdr:colOff>253795</xdr:colOff>
      <xdr:row>48</xdr:row>
      <xdr:rowOff>45656</xdr:rowOff>
    </xdr:from>
    <xdr:ext cx="7246594" cy="3277820"/>
    <xdr:sp macro="" textlink="">
      <xdr:nvSpPr>
        <xdr:cNvPr id="8" name="Rectángulo 7">
          <a:extLst>
            <a:ext uri="{FF2B5EF4-FFF2-40B4-BE49-F238E27FC236}">
              <a16:creationId xmlns:a16="http://schemas.microsoft.com/office/drawing/2014/main" id="{00000000-0008-0000-0200-000006000000}"/>
            </a:ext>
          </a:extLst>
        </xdr:cNvPr>
        <xdr:cNvSpPr/>
      </xdr:nvSpPr>
      <xdr:spPr>
        <a:xfrm>
          <a:off x="22504195" y="22631336"/>
          <a:ext cx="7246594" cy="3277820"/>
        </a:xfrm>
        <a:prstGeom prst="rect">
          <a:avLst/>
        </a:prstGeom>
        <a:noFill/>
      </xdr:spPr>
      <xdr:txBody>
        <a:bodyPr wrap="square" lIns="91440" tIns="45720" rIns="91440" bIns="45720">
          <a:spAutoFit/>
        </a:bodyPr>
        <a:lstStyle/>
        <a:p>
          <a:pPr algn="ctr"/>
          <a:r>
            <a:rPr lang="es-MX" sz="1800" b="1" i="0" u="none" strike="noStrike">
              <a:effectLst/>
              <a:latin typeface="Arial" panose="020B0604020202020204" pitchFamily="34" charset="0"/>
              <a:ea typeface="+mn-ea"/>
              <a:cs typeface="Arial" panose="020B0604020202020204" pitchFamily="34" charset="0"/>
            </a:rPr>
            <a:t>POR EL EJECUTIVO DE LA ENTIDAD FEDERATIVA</a:t>
          </a:r>
        </a:p>
        <a:p>
          <a:pPr algn="ctr"/>
          <a:r>
            <a:rPr lang="es-MX" sz="1800" b="1" i="0" u="none" strike="noStrike">
              <a:effectLst/>
              <a:latin typeface="Arial" panose="020B0604020202020204" pitchFamily="34" charset="0"/>
              <a:ea typeface="+mn-ea"/>
              <a:cs typeface="Arial" panose="020B0604020202020204" pitchFamily="34" charset="0"/>
            </a:rPr>
            <a:t>COMISIÓN ESTATAL DEL AGUA DE SONORA</a:t>
          </a:r>
        </a:p>
        <a:p>
          <a:pPr algn="ctr"/>
          <a:endParaRPr lang="es-MX" sz="1800" b="1" i="0" u="none" strike="noStrike">
            <a:effectLst/>
            <a:latin typeface="Arial" panose="020B0604020202020204" pitchFamily="34" charset="0"/>
            <a:ea typeface="+mn-ea"/>
            <a:cs typeface="Arial" panose="020B0604020202020204" pitchFamily="34" charset="0"/>
          </a:endParaRPr>
        </a:p>
        <a:p>
          <a:pPr algn="ctr"/>
          <a:endParaRPr lang="es-MX" sz="1800" b="1" i="0" u="none" strike="noStrike">
            <a:effectLst/>
            <a:latin typeface="Arial" panose="020B0604020202020204" pitchFamily="34" charset="0"/>
            <a:ea typeface="+mn-ea"/>
            <a:cs typeface="Arial" panose="020B0604020202020204" pitchFamily="34" charset="0"/>
          </a:endParaRPr>
        </a:p>
        <a:p>
          <a:pPr algn="ctr"/>
          <a:endParaRPr lang="es-MX" sz="1800" b="1" i="0" u="none" strike="noStrike">
            <a:effectLst/>
            <a:latin typeface="Arial" panose="020B0604020202020204" pitchFamily="34" charset="0"/>
            <a:ea typeface="+mn-ea"/>
            <a:cs typeface="Arial" panose="020B0604020202020204" pitchFamily="34" charset="0"/>
          </a:endParaRPr>
        </a:p>
        <a:p>
          <a:pPr algn="ctr"/>
          <a:endParaRPr lang="es-MX" sz="1800" b="1" i="0" u="none" strike="noStrike">
            <a:effectLst/>
            <a:latin typeface="Arial" panose="020B0604020202020204" pitchFamily="34" charset="0"/>
            <a:ea typeface="+mn-ea"/>
            <a:cs typeface="Arial" panose="020B0604020202020204" pitchFamily="34" charset="0"/>
          </a:endParaRPr>
        </a:p>
        <a:p>
          <a:pPr algn="ctr"/>
          <a:endParaRPr lang="es-MX" sz="1800" b="1" i="0" u="none" strike="noStrike">
            <a:effectLst/>
            <a:latin typeface="Arial" panose="020B0604020202020204" pitchFamily="34" charset="0"/>
            <a:ea typeface="+mn-ea"/>
            <a:cs typeface="Arial" panose="020B0604020202020204" pitchFamily="34" charset="0"/>
          </a:endParaRPr>
        </a:p>
        <a:p>
          <a:pPr algn="ctr"/>
          <a:endParaRPr lang="es-MX" sz="1800" b="1" i="0" u="none" strike="noStrike">
            <a:effectLst/>
            <a:latin typeface="Arial" panose="020B0604020202020204" pitchFamily="34" charset="0"/>
            <a:ea typeface="+mn-ea"/>
            <a:cs typeface="Arial" panose="020B0604020202020204" pitchFamily="34" charset="0"/>
          </a:endParaRPr>
        </a:p>
        <a:p>
          <a:pPr algn="ctr"/>
          <a:r>
            <a:rPr lang="es-MX" sz="1800" b="1" i="0" u="none" strike="noStrike">
              <a:effectLst/>
              <a:latin typeface="Arial" panose="020B0604020202020204" pitchFamily="34" charset="0"/>
              <a:ea typeface="+mn-ea"/>
              <a:cs typeface="Arial" panose="020B0604020202020204" pitchFamily="34" charset="0"/>
            </a:rPr>
            <a:t>_________________________________________________</a:t>
          </a:r>
        </a:p>
        <a:p>
          <a:pPr algn="ctr"/>
          <a:r>
            <a:rPr lang="es-MX" sz="1800" b="1" i="0" u="none" strike="noStrike">
              <a:effectLst/>
              <a:latin typeface="Arial" panose="020B0604020202020204" pitchFamily="34" charset="0"/>
              <a:ea typeface="+mn-ea"/>
              <a:cs typeface="Arial" panose="020B0604020202020204" pitchFamily="34" charset="0"/>
            </a:rPr>
            <a:t>DR. ARIEL MONGE MARTÍNEZ</a:t>
          </a:r>
        </a:p>
        <a:p>
          <a:pPr algn="ctr"/>
          <a:r>
            <a:rPr lang="es-MX" sz="1800" b="1" i="0" u="none" strike="noStrike">
              <a:effectLst/>
              <a:latin typeface="Arial" panose="020B0604020202020204" pitchFamily="34" charset="0"/>
              <a:ea typeface="+mn-ea"/>
              <a:cs typeface="Arial" panose="020B0604020202020204" pitchFamily="34" charset="0"/>
            </a:rPr>
            <a:t>VOCAL EJECUTIVO</a:t>
          </a:r>
        </a:p>
        <a:p>
          <a:pPr algn="ctr"/>
          <a:endParaRPr lang="es-MX" sz="1800" b="1" i="0" u="none" strike="noStrike">
            <a:effectLst/>
            <a:latin typeface="Arial" panose="020B0604020202020204" pitchFamily="34" charset="0"/>
            <a:ea typeface="+mn-ea"/>
            <a:cs typeface="Arial" panose="020B0604020202020204" pitchFamily="34" charset="0"/>
          </a:endParaRPr>
        </a:p>
      </xdr:txBody>
    </xdr:sp>
    <xdr:clientData/>
  </xdr:oneCellAnchor>
  <xdr:twoCellAnchor editAs="oneCell">
    <xdr:from>
      <xdr:col>3</xdr:col>
      <xdr:colOff>119063</xdr:colOff>
      <xdr:row>2</xdr:row>
      <xdr:rowOff>118196</xdr:rowOff>
    </xdr:from>
    <xdr:to>
      <xdr:col>8</xdr:col>
      <xdr:colOff>1053192</xdr:colOff>
      <xdr:row>5</xdr:row>
      <xdr:rowOff>27709</xdr:rowOff>
    </xdr:to>
    <xdr:pic>
      <xdr:nvPicPr>
        <xdr:cNvPr id="10" name="Imagen 9">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6481" y="284451"/>
          <a:ext cx="9828747" cy="1156422"/>
        </a:xfrm>
        <a:prstGeom prst="rect">
          <a:avLst/>
        </a:prstGeom>
      </xdr:spPr>
    </xdr:pic>
    <xdr:clientData/>
  </xdr:twoCellAnchor>
  <xdr:twoCellAnchor editAs="oneCell">
    <xdr:from>
      <xdr:col>8</xdr:col>
      <xdr:colOff>1963017</xdr:colOff>
      <xdr:row>2</xdr:row>
      <xdr:rowOff>23812</xdr:rowOff>
    </xdr:from>
    <xdr:to>
      <xdr:col>8</xdr:col>
      <xdr:colOff>3303936</xdr:colOff>
      <xdr:row>5</xdr:row>
      <xdr:rowOff>161924</xdr:rowOff>
    </xdr:to>
    <xdr:pic>
      <xdr:nvPicPr>
        <xdr:cNvPr id="11" name="Imagen 10">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2"/>
        <a:stretch>
          <a:fillRect/>
        </a:stretch>
      </xdr:blipFill>
      <xdr:spPr>
        <a:xfrm>
          <a:off x="10630767" y="214312"/>
          <a:ext cx="1340919" cy="1423987"/>
        </a:xfrm>
        <a:prstGeom prst="rect">
          <a:avLst/>
        </a:prstGeom>
      </xdr:spPr>
    </xdr:pic>
    <xdr:clientData/>
  </xdr:twoCellAnchor>
  <xdr:twoCellAnchor>
    <xdr:from>
      <xdr:col>26</xdr:col>
      <xdr:colOff>119063</xdr:colOff>
      <xdr:row>0</xdr:row>
      <xdr:rowOff>71438</xdr:rowOff>
    </xdr:from>
    <xdr:to>
      <xdr:col>27</xdr:col>
      <xdr:colOff>976313</xdr:colOff>
      <xdr:row>7</xdr:row>
      <xdr:rowOff>71438</xdr:rowOff>
    </xdr:to>
    <xdr:sp macro="" textlink="">
      <xdr:nvSpPr>
        <xdr:cNvPr id="12" name="Rectángulo 11">
          <a:extLst>
            <a:ext uri="{FF2B5EF4-FFF2-40B4-BE49-F238E27FC236}">
              <a16:creationId xmlns:a16="http://schemas.microsoft.com/office/drawing/2014/main" id="{00000000-0008-0000-0200-00000C000000}"/>
            </a:ext>
          </a:extLst>
        </xdr:cNvPr>
        <xdr:cNvSpPr/>
      </xdr:nvSpPr>
      <xdr:spPr>
        <a:xfrm>
          <a:off x="34861501" y="71438"/>
          <a:ext cx="2143125" cy="2238375"/>
        </a:xfrm>
        <a:prstGeom prst="rect">
          <a:avLst/>
        </a:prstGeom>
        <a:blipFill>
          <a:blip xmlns:r="http://schemas.openxmlformats.org/officeDocument/2006/relationships" r:embed="rId3"/>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MX"/>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50"/>
  <sheetViews>
    <sheetView showGridLines="0" view="pageBreakPreview" zoomScale="70" zoomScaleNormal="70" zoomScaleSheetLayoutView="70" workbookViewId="0">
      <selection activeCell="F48" sqref="F48"/>
    </sheetView>
  </sheetViews>
  <sheetFormatPr baseColWidth="10" defaultColWidth="10" defaultRowHeight="13.8" x14ac:dyDescent="0.25"/>
  <cols>
    <col min="1" max="1" width="3.453125" style="4" customWidth="1"/>
    <col min="2" max="2" width="23.26953125" style="4" customWidth="1"/>
    <col min="3" max="3" width="31" style="4" customWidth="1"/>
    <col min="4" max="9" width="13" style="4" customWidth="1"/>
    <col min="10" max="10" width="3.26953125" style="4" customWidth="1"/>
    <col min="11" max="12" width="14.54296875" style="4" bestFit="1" customWidth="1"/>
    <col min="13" max="15" width="13" style="4" customWidth="1"/>
    <col min="16" max="16" width="14.54296875" style="4" bestFit="1" customWidth="1"/>
    <col min="17" max="17" width="3.453125" style="4" customWidth="1"/>
    <col min="18" max="18" width="17.36328125" style="4" bestFit="1" customWidth="1"/>
    <col min="19" max="16384" width="10" style="4"/>
  </cols>
  <sheetData>
    <row r="1" spans="2:23" ht="6.75" customHeight="1" thickBot="1" x14ac:dyDescent="0.3"/>
    <row r="2" spans="2:23" s="1" customFormat="1" ht="6" customHeight="1" x14ac:dyDescent="0.25">
      <c r="B2" s="164"/>
      <c r="C2" s="165"/>
      <c r="D2" s="165"/>
      <c r="E2" s="165"/>
      <c r="F2" s="165"/>
      <c r="G2" s="165"/>
      <c r="H2" s="165"/>
      <c r="I2" s="165"/>
      <c r="J2" s="165"/>
      <c r="K2" s="165"/>
      <c r="L2" s="165"/>
      <c r="M2" s="165"/>
      <c r="N2" s="165"/>
      <c r="O2" s="165"/>
      <c r="P2" s="166"/>
    </row>
    <row r="3" spans="2:23" s="1" customFormat="1" ht="22.8" x14ac:dyDescent="0.25">
      <c r="B3" s="167"/>
      <c r="C3" s="171"/>
      <c r="D3" s="302"/>
      <c r="E3" s="339" t="s">
        <v>154</v>
      </c>
      <c r="F3" s="339"/>
      <c r="G3" s="339"/>
      <c r="H3" s="339"/>
      <c r="I3" s="339"/>
      <c r="J3" s="339"/>
      <c r="K3" s="339"/>
      <c r="L3" s="339"/>
      <c r="M3" s="339"/>
      <c r="N3" s="339"/>
      <c r="O3" s="339"/>
      <c r="P3" s="340"/>
      <c r="Q3" s="168"/>
      <c r="R3" s="168"/>
      <c r="S3" s="168"/>
      <c r="T3" s="168"/>
      <c r="U3" s="168"/>
      <c r="V3" s="168"/>
      <c r="W3" s="168"/>
    </row>
    <row r="4" spans="2:23" s="1" customFormat="1" ht="24" customHeight="1" x14ac:dyDescent="0.25">
      <c r="B4" s="167"/>
      <c r="C4" s="171"/>
      <c r="D4" s="303"/>
      <c r="E4" s="341" t="s">
        <v>160</v>
      </c>
      <c r="F4" s="341"/>
      <c r="G4" s="341"/>
      <c r="H4" s="341"/>
      <c r="I4" s="341"/>
      <c r="J4" s="341"/>
      <c r="K4" s="341"/>
      <c r="L4" s="341"/>
      <c r="M4" s="341"/>
      <c r="N4" s="341"/>
      <c r="O4" s="341"/>
      <c r="P4" s="342"/>
      <c r="Q4" s="168"/>
      <c r="R4" s="168"/>
      <c r="S4" s="168"/>
      <c r="T4" s="168"/>
      <c r="U4" s="168"/>
      <c r="V4" s="168"/>
      <c r="W4" s="168"/>
    </row>
    <row r="5" spans="2:23" s="1" customFormat="1" ht="21" x14ac:dyDescent="0.25">
      <c r="B5" s="167"/>
      <c r="C5" s="171"/>
      <c r="D5" s="171"/>
      <c r="E5" s="341" t="s">
        <v>157</v>
      </c>
      <c r="F5" s="341"/>
      <c r="G5" s="341"/>
      <c r="H5" s="341"/>
      <c r="I5" s="341"/>
      <c r="J5" s="341"/>
      <c r="K5" s="341"/>
      <c r="L5" s="341"/>
      <c r="M5" s="341"/>
      <c r="N5" s="341"/>
      <c r="O5" s="341"/>
      <c r="P5" s="342"/>
      <c r="Q5" s="168"/>
      <c r="R5" s="168"/>
      <c r="S5" s="168"/>
      <c r="T5" s="168"/>
      <c r="U5" s="168"/>
      <c r="V5" s="168"/>
      <c r="W5" s="168"/>
    </row>
    <row r="6" spans="2:23" s="1" customFormat="1" ht="21" x14ac:dyDescent="0.25">
      <c r="B6" s="167"/>
      <c r="C6" s="348" t="s">
        <v>67</v>
      </c>
      <c r="D6" s="348"/>
      <c r="E6" s="348"/>
      <c r="F6" s="348"/>
      <c r="G6" s="348"/>
      <c r="H6" s="348"/>
      <c r="I6" s="348"/>
      <c r="J6" s="348"/>
      <c r="K6" s="348"/>
      <c r="L6" s="348"/>
      <c r="M6" s="348"/>
      <c r="N6" s="348"/>
      <c r="O6" s="348"/>
      <c r="P6" s="349"/>
      <c r="Q6" s="169"/>
      <c r="R6" s="169"/>
      <c r="S6" s="169"/>
      <c r="T6" s="169"/>
      <c r="U6" s="168"/>
      <c r="V6" s="168"/>
      <c r="W6" s="168"/>
    </row>
    <row r="7" spans="2:23" s="1" customFormat="1" ht="22.8" x14ac:dyDescent="0.25">
      <c r="B7" s="167"/>
      <c r="C7" s="171"/>
      <c r="D7" s="171"/>
      <c r="E7" s="343" t="s">
        <v>66</v>
      </c>
      <c r="F7" s="343"/>
      <c r="G7" s="343"/>
      <c r="H7" s="343"/>
      <c r="I7" s="343"/>
      <c r="J7" s="343"/>
      <c r="K7" s="343"/>
      <c r="L7" s="343"/>
      <c r="M7" s="343"/>
      <c r="N7" s="343"/>
      <c r="O7" s="343"/>
      <c r="P7" s="344"/>
      <c r="Q7" s="168"/>
      <c r="R7" s="168"/>
      <c r="S7" s="168"/>
      <c r="T7" s="168"/>
      <c r="U7" s="168"/>
      <c r="V7" s="168"/>
      <c r="W7" s="168"/>
    </row>
    <row r="8" spans="2:23" s="1" customFormat="1" ht="17.399999999999999" x14ac:dyDescent="0.25">
      <c r="B8" s="345" t="s">
        <v>155</v>
      </c>
      <c r="C8" s="346"/>
      <c r="D8" s="346"/>
      <c r="E8" s="346"/>
      <c r="F8" s="346"/>
      <c r="G8" s="346"/>
      <c r="H8" s="346"/>
      <c r="I8" s="346"/>
      <c r="J8" s="346"/>
      <c r="K8" s="346"/>
      <c r="L8" s="346"/>
      <c r="M8" s="346"/>
      <c r="N8" s="346"/>
      <c r="O8" s="346"/>
      <c r="P8" s="347"/>
      <c r="Q8" s="168"/>
      <c r="R8" s="168"/>
      <c r="S8" s="168"/>
      <c r="T8" s="168"/>
      <c r="U8" s="168"/>
      <c r="V8" s="168"/>
      <c r="W8" s="168"/>
    </row>
    <row r="9" spans="2:23" s="1" customFormat="1" ht="17.399999999999999" x14ac:dyDescent="0.25">
      <c r="B9" s="345"/>
      <c r="C9" s="346"/>
      <c r="D9" s="346"/>
      <c r="E9" s="346"/>
      <c r="F9" s="346"/>
      <c r="G9" s="346"/>
      <c r="H9" s="346"/>
      <c r="I9" s="346"/>
      <c r="J9" s="346"/>
      <c r="K9" s="346"/>
      <c r="L9" s="346"/>
      <c r="M9" s="346"/>
      <c r="N9" s="346"/>
      <c r="O9" s="346"/>
      <c r="P9" s="347"/>
      <c r="Q9" s="168"/>
      <c r="R9" s="168"/>
      <c r="S9" s="168"/>
      <c r="T9" s="168"/>
      <c r="U9" s="168"/>
      <c r="V9" s="168"/>
      <c r="W9" s="168"/>
    </row>
    <row r="10" spans="2:23" s="1" customFormat="1" ht="13.5" customHeight="1" x14ac:dyDescent="0.25">
      <c r="B10" s="345"/>
      <c r="C10" s="346"/>
      <c r="D10" s="346"/>
      <c r="E10" s="346"/>
      <c r="F10" s="346"/>
      <c r="G10" s="346"/>
      <c r="H10" s="346"/>
      <c r="I10" s="346"/>
      <c r="J10" s="346"/>
      <c r="K10" s="346"/>
      <c r="L10" s="346"/>
      <c r="M10" s="346"/>
      <c r="N10" s="346"/>
      <c r="O10" s="346"/>
      <c r="P10" s="347"/>
      <c r="Q10" s="168"/>
      <c r="R10" s="168"/>
      <c r="S10" s="168"/>
      <c r="T10" s="168"/>
      <c r="U10" s="168"/>
      <c r="V10" s="168"/>
      <c r="W10" s="168"/>
    </row>
    <row r="11" spans="2:23" s="1" customFormat="1" ht="6.75" customHeight="1" x14ac:dyDescent="0.25">
      <c r="B11" s="170"/>
      <c r="C11" s="171"/>
      <c r="D11" s="171"/>
      <c r="E11" s="171"/>
      <c r="F11" s="171"/>
      <c r="G11" s="171"/>
      <c r="H11" s="171"/>
      <c r="I11" s="171"/>
      <c r="J11" s="171"/>
      <c r="K11" s="171"/>
      <c r="L11" s="171"/>
      <c r="M11" s="171"/>
      <c r="N11" s="171"/>
      <c r="O11" s="171"/>
      <c r="P11" s="172"/>
      <c r="Q11" s="2"/>
    </row>
    <row r="12" spans="2:23" s="1" customFormat="1" x14ac:dyDescent="0.25">
      <c r="B12" s="271" t="s">
        <v>158</v>
      </c>
      <c r="C12" s="173"/>
      <c r="G12" s="272" t="s">
        <v>17</v>
      </c>
      <c r="H12" s="270" t="s">
        <v>159</v>
      </c>
      <c r="I12" s="174"/>
      <c r="J12" s="174"/>
      <c r="N12" s="173"/>
      <c r="O12" s="175"/>
      <c r="P12" s="176"/>
      <c r="Q12" s="3"/>
    </row>
    <row r="13" spans="2:23" ht="13.5" customHeight="1" thickBot="1" x14ac:dyDescent="0.3">
      <c r="B13" s="177"/>
      <c r="C13" s="178"/>
      <c r="D13" s="178"/>
      <c r="E13" s="178"/>
      <c r="F13" s="178"/>
      <c r="G13" s="178"/>
      <c r="H13" s="178"/>
      <c r="I13" s="178"/>
      <c r="J13" s="178"/>
      <c r="K13" s="178"/>
      <c r="L13" s="178"/>
      <c r="M13" s="178"/>
      <c r="N13" s="178"/>
      <c r="O13" s="178"/>
      <c r="P13" s="179"/>
      <c r="Q13" s="5"/>
    </row>
    <row r="14" spans="2:23" ht="6.75" customHeight="1" thickBot="1" x14ac:dyDescent="0.3">
      <c r="B14" s="6"/>
      <c r="C14" s="7"/>
      <c r="D14" s="8"/>
      <c r="E14" s="8"/>
      <c r="K14" s="8"/>
      <c r="L14" s="8"/>
      <c r="Q14" s="5"/>
    </row>
    <row r="15" spans="2:23" ht="27.75" customHeight="1" x14ac:dyDescent="0.25">
      <c r="B15" s="326" t="s">
        <v>65</v>
      </c>
      <c r="C15" s="327"/>
      <c r="D15" s="318" t="s">
        <v>57</v>
      </c>
      <c r="E15" s="318"/>
      <c r="F15" s="318"/>
      <c r="G15" s="318"/>
      <c r="H15" s="318"/>
      <c r="I15" s="319"/>
      <c r="J15" s="180"/>
      <c r="K15" s="317" t="s">
        <v>58</v>
      </c>
      <c r="L15" s="318"/>
      <c r="M15" s="318"/>
      <c r="N15" s="318"/>
      <c r="O15" s="318"/>
      <c r="P15" s="319"/>
    </row>
    <row r="16" spans="2:23" ht="27.75" customHeight="1" thickBot="1" x14ac:dyDescent="0.3">
      <c r="B16" s="328"/>
      <c r="C16" s="329"/>
      <c r="D16" s="320" t="s">
        <v>56</v>
      </c>
      <c r="E16" s="321"/>
      <c r="F16" s="321"/>
      <c r="G16" s="321"/>
      <c r="H16" s="321"/>
      <c r="I16" s="322"/>
      <c r="J16" s="180"/>
      <c r="K16" s="323" t="s">
        <v>56</v>
      </c>
      <c r="L16" s="321"/>
      <c r="M16" s="321"/>
      <c r="N16" s="321"/>
      <c r="O16" s="321"/>
      <c r="P16" s="322"/>
    </row>
    <row r="17" spans="2:16" ht="27.75" customHeight="1" thickBot="1" x14ac:dyDescent="0.3">
      <c r="B17" s="330"/>
      <c r="C17" s="331"/>
      <c r="D17" s="181" t="s">
        <v>8</v>
      </c>
      <c r="E17" s="182" t="s">
        <v>60</v>
      </c>
      <c r="F17" s="182" t="s">
        <v>61</v>
      </c>
      <c r="G17" s="182" t="s">
        <v>62</v>
      </c>
      <c r="H17" s="182" t="s">
        <v>63</v>
      </c>
      <c r="I17" s="182" t="s">
        <v>64</v>
      </c>
      <c r="J17" s="183"/>
      <c r="K17" s="181" t="s">
        <v>8</v>
      </c>
      <c r="L17" s="182" t="s">
        <v>60</v>
      </c>
      <c r="M17" s="182" t="s">
        <v>61</v>
      </c>
      <c r="N17" s="182" t="s">
        <v>62</v>
      </c>
      <c r="O17" s="182" t="s">
        <v>63</v>
      </c>
      <c r="P17" s="182" t="s">
        <v>64</v>
      </c>
    </row>
    <row r="18" spans="2:16" ht="9.9" customHeight="1" x14ac:dyDescent="0.25">
      <c r="B18" s="6" t="s">
        <v>19</v>
      </c>
      <c r="C18" s="6"/>
      <c r="D18" s="184"/>
      <c r="E18" s="184"/>
      <c r="F18" s="8"/>
      <c r="G18" s="8"/>
      <c r="H18" s="8"/>
      <c r="K18" s="184"/>
      <c r="L18" s="184"/>
      <c r="M18" s="8"/>
      <c r="N18" s="8"/>
      <c r="O18" s="8"/>
    </row>
    <row r="19" spans="2:16" ht="23.25" customHeight="1" x14ac:dyDescent="0.25">
      <c r="B19" s="324" t="s">
        <v>20</v>
      </c>
      <c r="C19" s="325"/>
      <c r="D19" s="273">
        <f t="shared" ref="D19:I19" si="0">SUM(D20:D22)</f>
        <v>21782283.969999999</v>
      </c>
      <c r="E19" s="273">
        <f t="shared" si="0"/>
        <v>21782283.870000001</v>
      </c>
      <c r="F19" s="273">
        <f t="shared" si="0"/>
        <v>0</v>
      </c>
      <c r="G19" s="273">
        <f t="shared" si="0"/>
        <v>0</v>
      </c>
      <c r="H19" s="273">
        <f t="shared" si="0"/>
        <v>0</v>
      </c>
      <c r="I19" s="273">
        <f t="shared" si="0"/>
        <v>43564567.840000004</v>
      </c>
      <c r="J19" s="274"/>
      <c r="K19" s="275">
        <f t="shared" ref="K19:P19" si="1">SUM(K20:K22)</f>
        <v>13332612.07</v>
      </c>
      <c r="L19" s="275">
        <f t="shared" si="1"/>
        <v>15763464.979999999</v>
      </c>
      <c r="M19" s="275">
        <f t="shared" si="1"/>
        <v>0</v>
      </c>
      <c r="N19" s="275">
        <f t="shared" si="1"/>
        <v>0</v>
      </c>
      <c r="O19" s="275">
        <f t="shared" si="1"/>
        <v>0</v>
      </c>
      <c r="P19" s="275">
        <f t="shared" si="1"/>
        <v>29096077.049999997</v>
      </c>
    </row>
    <row r="20" spans="2:16" ht="23.25" customHeight="1" x14ac:dyDescent="0.25">
      <c r="B20" s="185" t="s">
        <v>21</v>
      </c>
      <c r="C20" s="186"/>
      <c r="D20" s="276">
        <f>SUMIFS('26-01 R'!T16:T33,'26-01 R'!J16:J33,"=N")</f>
        <v>549050.4</v>
      </c>
      <c r="E20" s="276">
        <f>SUMIFS('26-01 R'!U16:U33,'26-01 R'!J16:J33,"=N")</f>
        <v>549050.4</v>
      </c>
      <c r="F20" s="276">
        <f>SUMIFS('26-01 R'!V16:V33,'26-01 R'!J16:J33,"=N")</f>
        <v>0</v>
      </c>
      <c r="G20" s="276">
        <f>SUMIFS('26-01 R'!W16:W33,'26-01 R'!J16:J33,"=N")</f>
        <v>0</v>
      </c>
      <c r="H20" s="276">
        <f>SUMIFS('26-01 R'!X16:X33,'26-01 R'!J16:J33,"=N")</f>
        <v>0</v>
      </c>
      <c r="I20" s="276">
        <f>SUM(D20:H20)</f>
        <v>1098100.8</v>
      </c>
      <c r="J20" s="274"/>
      <c r="K20" s="277">
        <f>SUMIFS('26-01 U'!T16:T21,'26-01 U'!J16:J21,"=N")</f>
        <v>0</v>
      </c>
      <c r="L20" s="277">
        <f>SUMIFS('26-01 U'!U16:U21,'26-01 U'!J16:J21,"=N")</f>
        <v>0</v>
      </c>
      <c r="M20" s="277">
        <f>SUMIFS('26-01 U'!V16:V21,'26-01 U'!J16:J21,"=N")</f>
        <v>0</v>
      </c>
      <c r="N20" s="277">
        <f>SUMIFS('26-01 U'!W16:W21,'26-01 U'!J16:J21,"=N")</f>
        <v>0</v>
      </c>
      <c r="O20" s="277">
        <f>SUMIFS('26-01 U'!X16:X21,'26-01 U'!J16:J21,"=N")</f>
        <v>0</v>
      </c>
      <c r="P20" s="277">
        <f>SUM(K20:O20)</f>
        <v>0</v>
      </c>
    </row>
    <row r="21" spans="2:16" ht="23.25" customHeight="1" x14ac:dyDescent="0.25">
      <c r="B21" s="335" t="s">
        <v>22</v>
      </c>
      <c r="C21" s="336"/>
      <c r="D21" s="276">
        <f>SUMIFS('26-01 R'!T16:T33,'26-01 R'!J16:J33,"=R")</f>
        <v>21233233.57</v>
      </c>
      <c r="E21" s="276">
        <f>SUMIFS('26-01 R'!U16:U33,'26-01 R'!J16:J33,"=R")</f>
        <v>21233233.470000003</v>
      </c>
      <c r="F21" s="276">
        <f>SUMIFS('26-01 R'!V16:V33,'26-01 R'!J16:J33,"=R")</f>
        <v>0</v>
      </c>
      <c r="G21" s="276">
        <f>SUMIFS('26-01 R'!W16:W33,'26-01 R'!J16:J33,"=R")</f>
        <v>0</v>
      </c>
      <c r="H21" s="276">
        <f>SUMIFS('26-01 R'!X16:X33,'26-01 R'!J16:J33,"=R")</f>
        <v>0</v>
      </c>
      <c r="I21" s="276">
        <f>SUM(D21:H21)</f>
        <v>42466467.040000007</v>
      </c>
      <c r="J21" s="274"/>
      <c r="K21" s="277">
        <f>SUMIFS('26-01 U'!T16:T21,'26-01 U'!J16:J21,"=R")</f>
        <v>12582612.07</v>
      </c>
      <c r="L21" s="277">
        <f>SUMIFS('26-01 U'!U16:U21,'26-01 U'!J16:J21,"=R")</f>
        <v>14763464.979999999</v>
      </c>
      <c r="M21" s="277">
        <f>SUMIFS('26-01 U'!V16:V21,'26-01 U'!J16:J21,"=R")</f>
        <v>0</v>
      </c>
      <c r="N21" s="277">
        <f>SUMIFS('26-01 U'!W16:W21,'26-01 U'!J16:J21,"=R")</f>
        <v>0</v>
      </c>
      <c r="O21" s="277">
        <f>SUMIFS('26-01 U'!X16:X21,'26-01 U'!J16:J21,"=R")</f>
        <v>0</v>
      </c>
      <c r="P21" s="277">
        <f t="shared" ref="P21:P22" si="2">SUM(K21:O21)</f>
        <v>27346077.049999997</v>
      </c>
    </row>
    <row r="22" spans="2:16" ht="23.25" customHeight="1" x14ac:dyDescent="0.25">
      <c r="B22" s="337" t="s">
        <v>23</v>
      </c>
      <c r="C22" s="338"/>
      <c r="D22" s="276">
        <f>SUMIFS('26-01 R'!T16:T33,'26-01 R'!J16:J33,"=M")</f>
        <v>0</v>
      </c>
      <c r="E22" s="276">
        <f>SUMIFS('26-01 R'!U16:U33,'26-01 R'!J16:J33,"=M")</f>
        <v>0</v>
      </c>
      <c r="F22" s="276">
        <f>SUMIFS('26-01 R'!V16:V33,'26-01 R'!J16:J33,"=M")</f>
        <v>0</v>
      </c>
      <c r="G22" s="276">
        <f>SUMIFS('26-01 R'!W16:W33,'26-01 R'!J16:J33,"=M")</f>
        <v>0</v>
      </c>
      <c r="H22" s="276">
        <f>SUMIFS('26-01 R'!X16:X33,'26-01 R'!J16:J33,"=M")</f>
        <v>0</v>
      </c>
      <c r="I22" s="276">
        <f t="shared" ref="I22" si="3">SUM(D22:H22)</f>
        <v>0</v>
      </c>
      <c r="J22" s="274"/>
      <c r="K22" s="277">
        <f>SUMIFS('26-01 U'!T16:T21,'26-01 U'!J16:J21,"=M")</f>
        <v>750000</v>
      </c>
      <c r="L22" s="277">
        <f>SUMIFS('26-01 U'!U16:U21,'26-01 U'!J16:J21,"=M")</f>
        <v>1000000</v>
      </c>
      <c r="M22" s="277">
        <f>SUMIFS('26-01 U'!V16:V21,'26-01 U'!J16:J21,"=M")</f>
        <v>0</v>
      </c>
      <c r="N22" s="277">
        <f>SUMIFS('26-01 U'!W16:W21,'26-01 U'!J16:J21,"=M")</f>
        <v>0</v>
      </c>
      <c r="O22" s="277">
        <f>SUMIFS('26-01 U'!X16:X21,'26-01 U'!J16:J21,"=M")</f>
        <v>0</v>
      </c>
      <c r="P22" s="277">
        <f t="shared" si="2"/>
        <v>1750000</v>
      </c>
    </row>
    <row r="23" spans="2:16" ht="23.25" customHeight="1" x14ac:dyDescent="0.25">
      <c r="B23" s="187" t="s">
        <v>26</v>
      </c>
      <c r="C23" s="188"/>
      <c r="D23" s="273">
        <f t="shared" ref="D23:I23" si="4">SUM(D24:D26)</f>
        <v>0</v>
      </c>
      <c r="E23" s="273">
        <f t="shared" si="4"/>
        <v>0</v>
      </c>
      <c r="F23" s="273">
        <f t="shared" si="4"/>
        <v>0</v>
      </c>
      <c r="G23" s="273">
        <f t="shared" si="4"/>
        <v>0</v>
      </c>
      <c r="H23" s="273">
        <f t="shared" si="4"/>
        <v>0</v>
      </c>
      <c r="I23" s="273">
        <f t="shared" si="4"/>
        <v>0</v>
      </c>
      <c r="J23" s="274"/>
      <c r="K23" s="275">
        <f t="shared" ref="K23:P23" si="5">SUM(K24:K26)</f>
        <v>0</v>
      </c>
      <c r="L23" s="275">
        <f t="shared" si="5"/>
        <v>0</v>
      </c>
      <c r="M23" s="275">
        <f t="shared" si="5"/>
        <v>0</v>
      </c>
      <c r="N23" s="275">
        <f t="shared" si="5"/>
        <v>0</v>
      </c>
      <c r="O23" s="275">
        <f t="shared" si="5"/>
        <v>0</v>
      </c>
      <c r="P23" s="275">
        <f t="shared" si="5"/>
        <v>0</v>
      </c>
    </row>
    <row r="24" spans="2:16" ht="23.25" customHeight="1" x14ac:dyDescent="0.25">
      <c r="B24" s="185" t="s">
        <v>21</v>
      </c>
      <c r="C24" s="186"/>
      <c r="D24" s="276">
        <f>SUMIFS('26-01 R'!T36:T39,'26-01 R'!J36:J39,"=N")</f>
        <v>0</v>
      </c>
      <c r="E24" s="276">
        <f>SUMIFS('26-01 R'!U36:U39,'26-01 R'!J36:J39,"=N")</f>
        <v>0</v>
      </c>
      <c r="F24" s="276">
        <f>SUMIFS('26-01 R'!V36:V39,'26-01 R'!J36:J39,"=N")</f>
        <v>0</v>
      </c>
      <c r="G24" s="276">
        <f>SUMIFS('26-01 R'!W36:W39,'26-01 R'!J36:J39,"=N")</f>
        <v>0</v>
      </c>
      <c r="H24" s="276">
        <f>SUMIFS('26-01 R'!X36:X39,'26-01 R'!J36:J39,"=N")</f>
        <v>0</v>
      </c>
      <c r="I24" s="276">
        <f>SUM(D24:H24)</f>
        <v>0</v>
      </c>
      <c r="J24" s="274"/>
      <c r="K24" s="277">
        <f>SUMIFS('26-01 U'!T24:T27,'26-01 U'!J24:J27,"=N")</f>
        <v>0</v>
      </c>
      <c r="L24" s="277">
        <f>SUMIFS('26-01 U'!U24:U27,'26-01 U'!J24:J27,"=N")</f>
        <v>0</v>
      </c>
      <c r="M24" s="277">
        <f>SUMIFS('26-01 U'!V24:V27,'26-01 U'!J24:J27,"=N")</f>
        <v>0</v>
      </c>
      <c r="N24" s="277">
        <f>SUMIFS('26-01 U'!W24:W27,'26-01 U'!J24:J27,"=N")</f>
        <v>0</v>
      </c>
      <c r="O24" s="277">
        <f>SUMIFS('26-01 U'!X24:X27,'26-01 U'!J24:J27,"=N")</f>
        <v>0</v>
      </c>
      <c r="P24" s="277">
        <f t="shared" ref="P24:P25" si="6">SUM(K24:O24)</f>
        <v>0</v>
      </c>
    </row>
    <row r="25" spans="2:16" ht="23.25" customHeight="1" x14ac:dyDescent="0.25">
      <c r="B25" s="335" t="s">
        <v>22</v>
      </c>
      <c r="C25" s="336"/>
      <c r="D25" s="276">
        <f>SUMIFS('26-01 R'!T36:T39,'26-01 R'!J36:J39,"=R")</f>
        <v>0</v>
      </c>
      <c r="E25" s="276">
        <f>SUMIFS('26-01 R'!U36:U39,'26-01 R'!J36:J39,"=R")</f>
        <v>0</v>
      </c>
      <c r="F25" s="276">
        <f>SUMIFS('26-01 R'!V36:V39,'26-01 R'!J36:J39,"=R")</f>
        <v>0</v>
      </c>
      <c r="G25" s="276">
        <f>SUMIFS('26-01 R'!W36:W39,'26-01 R'!J36:J39,"=R")</f>
        <v>0</v>
      </c>
      <c r="H25" s="276">
        <f>SUMIFS('26-01 R'!X36:X39,'26-01 R'!J36:J39,"=R")</f>
        <v>0</v>
      </c>
      <c r="I25" s="276">
        <f>SUM(D25:H25)</f>
        <v>0</v>
      </c>
      <c r="J25" s="274"/>
      <c r="K25" s="277">
        <f>SUMIFS('26-01 U'!T24:T27,'26-01 U'!J24:J27,"=R")</f>
        <v>0</v>
      </c>
      <c r="L25" s="277">
        <f>SUMIFS('26-01 U'!U24:U27,'26-01 U'!J24:J27,"=R")</f>
        <v>0</v>
      </c>
      <c r="M25" s="277">
        <f>SUMIFS('26-01 U'!V24:V27,'26-01 U'!J24:J27,"=R")</f>
        <v>0</v>
      </c>
      <c r="N25" s="277">
        <f>SUMIFS('26-01 U'!W24:W27,'26-01 U'!J24:J27,"=R")</f>
        <v>0</v>
      </c>
      <c r="O25" s="277">
        <f>SUMIFS('26-01 U'!X24:X27,'26-01 U'!J24:J27,"=R")</f>
        <v>0</v>
      </c>
      <c r="P25" s="277">
        <f t="shared" si="6"/>
        <v>0</v>
      </c>
    </row>
    <row r="26" spans="2:16" ht="23.25" customHeight="1" x14ac:dyDescent="0.25">
      <c r="B26" s="337"/>
      <c r="C26" s="338"/>
      <c r="D26" s="276"/>
      <c r="E26" s="276"/>
      <c r="F26" s="276"/>
      <c r="G26" s="276"/>
      <c r="H26" s="276"/>
      <c r="I26" s="276"/>
      <c r="J26" s="274"/>
      <c r="K26" s="277"/>
      <c r="L26" s="277"/>
      <c r="M26" s="277"/>
      <c r="N26" s="277"/>
      <c r="O26" s="277"/>
      <c r="P26" s="277"/>
    </row>
    <row r="27" spans="2:16" ht="23.25" customHeight="1" x14ac:dyDescent="0.25">
      <c r="B27" s="187" t="s">
        <v>27</v>
      </c>
      <c r="C27" s="188"/>
      <c r="D27" s="273">
        <f t="shared" ref="D27:I27" si="7">SUM(D28:D30)</f>
        <v>0</v>
      </c>
      <c r="E27" s="273">
        <f t="shared" si="7"/>
        <v>0</v>
      </c>
      <c r="F27" s="273">
        <f t="shared" si="7"/>
        <v>0</v>
      </c>
      <c r="G27" s="273">
        <f t="shared" si="7"/>
        <v>0</v>
      </c>
      <c r="H27" s="273">
        <f t="shared" si="7"/>
        <v>0</v>
      </c>
      <c r="I27" s="273">
        <f t="shared" si="7"/>
        <v>0</v>
      </c>
      <c r="J27" s="274"/>
      <c r="K27" s="275">
        <f t="shared" ref="K27:P27" si="8">SUM(K28:K30)</f>
        <v>0</v>
      </c>
      <c r="L27" s="275">
        <f t="shared" si="8"/>
        <v>0</v>
      </c>
      <c r="M27" s="275">
        <f t="shared" si="8"/>
        <v>0</v>
      </c>
      <c r="N27" s="275">
        <f t="shared" si="8"/>
        <v>0</v>
      </c>
      <c r="O27" s="275">
        <f t="shared" si="8"/>
        <v>0</v>
      </c>
      <c r="P27" s="275">
        <f t="shared" si="8"/>
        <v>0</v>
      </c>
    </row>
    <row r="28" spans="2:16" ht="23.25" customHeight="1" x14ac:dyDescent="0.25">
      <c r="B28" s="185" t="s">
        <v>21</v>
      </c>
      <c r="C28" s="186"/>
      <c r="D28" s="276">
        <f>SUMIFS('26-01 R'!T42:T45,'26-01 R'!J42:J45,"=N")</f>
        <v>0</v>
      </c>
      <c r="E28" s="276">
        <f>SUMIFS('26-01 R'!U42:U45,'26-01 R'!J42:J45,"=N")</f>
        <v>0</v>
      </c>
      <c r="F28" s="276">
        <f>SUMIFS('26-01 R'!V42:V45,'26-01 R'!J42:J45,"=N")</f>
        <v>0</v>
      </c>
      <c r="G28" s="276">
        <f>SUMIFS('26-01 R'!W42:W45,'26-01 R'!J42:J45,"=N")</f>
        <v>0</v>
      </c>
      <c r="H28" s="276">
        <f>SUMIFS('26-01 R'!X42:X45,'26-01 R'!J42:J45,"=N")</f>
        <v>0</v>
      </c>
      <c r="I28" s="276">
        <f>SUM(D28:H28)</f>
        <v>0</v>
      </c>
      <c r="J28" s="274"/>
      <c r="K28" s="277">
        <f>SUMIFS('26-01 U'!T30:T33,'26-01 U'!J30:J33,"=N")</f>
        <v>0</v>
      </c>
      <c r="L28" s="277">
        <f>SUMIFS('26-01 U'!U30:U33,'26-01 U'!J30:J33,"=N")</f>
        <v>0</v>
      </c>
      <c r="M28" s="277">
        <f>SUMIFS('26-01 U'!V30:V33,'26-01 U'!J30:J33,"=N")</f>
        <v>0</v>
      </c>
      <c r="N28" s="277">
        <f>SUMIFS('26-01 U'!W30:W33,'26-01 U'!J30:J33,"=N")</f>
        <v>0</v>
      </c>
      <c r="O28" s="277">
        <f>SUMIFS('26-01 U'!X30:X33,'26-01 U'!J30:J33,"=N")</f>
        <v>0</v>
      </c>
      <c r="P28" s="277">
        <f t="shared" ref="P28:P29" si="9">SUM(K28:O28)</f>
        <v>0</v>
      </c>
    </row>
    <row r="29" spans="2:16" ht="23.25" customHeight="1" x14ac:dyDescent="0.25">
      <c r="B29" s="335" t="s">
        <v>22</v>
      </c>
      <c r="C29" s="336"/>
      <c r="D29" s="276">
        <f>SUMIFS('26-01 R'!T42:T45,'26-01 R'!J42:J45,"=R")</f>
        <v>0</v>
      </c>
      <c r="E29" s="276">
        <f>SUMIFS('26-01 R'!U42:U45,'26-01 R'!J42:J45,"=R")</f>
        <v>0</v>
      </c>
      <c r="F29" s="276">
        <f>SUMIFS('26-01 R'!V42:V45,'26-01 R'!J42:J45,"=R")</f>
        <v>0</v>
      </c>
      <c r="G29" s="276">
        <f>SUMIFS('26-01 R'!W42:W45,'26-01 R'!J42:J45,"=R")</f>
        <v>0</v>
      </c>
      <c r="H29" s="276">
        <f>SUMIFS('26-01 R'!X42:X45,'26-01 R'!J42:J45,"=R")</f>
        <v>0</v>
      </c>
      <c r="I29" s="276">
        <f>SUM(D29:H29)</f>
        <v>0</v>
      </c>
      <c r="J29" s="274"/>
      <c r="K29" s="277">
        <f>SUMIFS('26-01 U'!T30:T33,'26-01 U'!J30:J33,"=R")</f>
        <v>0</v>
      </c>
      <c r="L29" s="277">
        <f>SUMIFS('26-01 U'!U30:U33,'26-01 U'!J30:J33,"=R")</f>
        <v>0</v>
      </c>
      <c r="M29" s="277">
        <f>SUMIFS('26-01 U'!V30:V33,'26-01 U'!J30:J33,"=R")</f>
        <v>0</v>
      </c>
      <c r="N29" s="277">
        <f>SUMIFS('26-01 U'!W30:W33,'26-01 U'!J30:J33,"=R")</f>
        <v>0</v>
      </c>
      <c r="O29" s="277">
        <f>SUMIFS('26-01 U'!X30:X33,'26-01 U'!J30:J33,"=R")</f>
        <v>0</v>
      </c>
      <c r="P29" s="277">
        <f t="shared" si="9"/>
        <v>0</v>
      </c>
    </row>
    <row r="30" spans="2:16" ht="23.25" customHeight="1" x14ac:dyDescent="0.25">
      <c r="B30" s="337"/>
      <c r="C30" s="338"/>
      <c r="D30" s="276"/>
      <c r="E30" s="276"/>
      <c r="F30" s="276"/>
      <c r="G30" s="276"/>
      <c r="H30" s="276"/>
      <c r="I30" s="276"/>
      <c r="J30" s="274"/>
      <c r="K30" s="277"/>
      <c r="L30" s="277"/>
      <c r="M30" s="277"/>
      <c r="N30" s="277"/>
      <c r="O30" s="277"/>
      <c r="P30" s="277"/>
    </row>
    <row r="31" spans="2:16" ht="23.25" customHeight="1" x14ac:dyDescent="0.25">
      <c r="B31" s="324" t="s">
        <v>24</v>
      </c>
      <c r="C31" s="332"/>
      <c r="D31" s="273">
        <f>'26-01 R'!T48</f>
        <v>217822.84</v>
      </c>
      <c r="E31" s="273">
        <f>'26-01 R'!U48</f>
        <v>217822.84</v>
      </c>
      <c r="F31" s="273">
        <f>'26-01 R'!V48</f>
        <v>0</v>
      </c>
      <c r="G31" s="273">
        <f>'26-01 R'!W48</f>
        <v>0</v>
      </c>
      <c r="H31" s="273">
        <f>'26-01 R'!X48</f>
        <v>0</v>
      </c>
      <c r="I31" s="273">
        <f>SUM(D31:H31)</f>
        <v>435645.68</v>
      </c>
      <c r="J31" s="274"/>
      <c r="K31" s="275">
        <f>'26-01 U'!T36</f>
        <v>25826.123899999999</v>
      </c>
      <c r="L31" s="275">
        <f>'26-01 U'!U36</f>
        <v>17217.41</v>
      </c>
      <c r="M31" s="275">
        <f>'26-01 U'!V36</f>
        <v>0</v>
      </c>
      <c r="N31" s="275">
        <f>'26-01 U'!W36</f>
        <v>0</v>
      </c>
      <c r="O31" s="275">
        <f>'26-01 U'!X36</f>
        <v>0</v>
      </c>
      <c r="P31" s="275">
        <f t="shared" ref="P31:P33" si="10">SUM(K31:O31)</f>
        <v>43043.533899999995</v>
      </c>
    </row>
    <row r="32" spans="2:16" ht="23.25" customHeight="1" x14ac:dyDescent="0.25">
      <c r="B32" s="324" t="s">
        <v>25</v>
      </c>
      <c r="C32" s="332"/>
      <c r="D32" s="273">
        <f>'26-01 R'!T49</f>
        <v>0</v>
      </c>
      <c r="E32" s="273">
        <f>'26-01 R'!U49</f>
        <v>0</v>
      </c>
      <c r="F32" s="273">
        <f>'26-01 R'!V49</f>
        <v>0</v>
      </c>
      <c r="G32" s="273">
        <f>'26-01 R'!W49</f>
        <v>0</v>
      </c>
      <c r="H32" s="273">
        <f>'26-01 R'!X49</f>
        <v>0</v>
      </c>
      <c r="I32" s="273">
        <f t="shared" ref="I32:I33" si="11">SUM(D32:H32)</f>
        <v>0</v>
      </c>
      <c r="J32" s="274"/>
      <c r="K32" s="275">
        <f>'26-01 U'!T37</f>
        <v>0</v>
      </c>
      <c r="L32" s="275">
        <f>'26-01 U'!U37</f>
        <v>0</v>
      </c>
      <c r="M32" s="275">
        <f>'26-01 U'!V37</f>
        <v>0</v>
      </c>
      <c r="N32" s="275">
        <f>'26-01 U'!W37</f>
        <v>0</v>
      </c>
      <c r="O32" s="275">
        <f>'26-01 U'!X37</f>
        <v>0</v>
      </c>
      <c r="P32" s="275">
        <f t="shared" si="10"/>
        <v>0</v>
      </c>
    </row>
    <row r="33" spans="2:22" ht="23.25" customHeight="1" x14ac:dyDescent="0.25">
      <c r="B33" s="324" t="s">
        <v>28</v>
      </c>
      <c r="C33" s="332"/>
      <c r="D33" s="273">
        <f>'26-01 R'!T50</f>
        <v>435645.67999999993</v>
      </c>
      <c r="E33" s="273">
        <f>'26-01 R'!U50</f>
        <v>435645.67999999993</v>
      </c>
      <c r="F33" s="273">
        <f>'26-01 R'!V50</f>
        <v>0</v>
      </c>
      <c r="G33" s="273">
        <f>'26-01 R'!W50</f>
        <v>0</v>
      </c>
      <c r="H33" s="273">
        <f>'26-01 R'!X50</f>
        <v>0</v>
      </c>
      <c r="I33" s="273">
        <f t="shared" si="11"/>
        <v>871291.35999999987</v>
      </c>
      <c r="J33" s="274"/>
      <c r="K33" s="275">
        <f>'26-01 U'!T38</f>
        <v>51652.233599999992</v>
      </c>
      <c r="L33" s="275">
        <f>'26-01 U'!U38</f>
        <v>34434.83</v>
      </c>
      <c r="M33" s="275">
        <f>'26-01 U'!V38</f>
        <v>0</v>
      </c>
      <c r="N33" s="275">
        <f>'26-01 U'!W38</f>
        <v>0</v>
      </c>
      <c r="O33" s="275">
        <f>'26-01 U'!X38</f>
        <v>0</v>
      </c>
      <c r="P33" s="275">
        <f t="shared" si="10"/>
        <v>86087.063599999994</v>
      </c>
    </row>
    <row r="34" spans="2:22" ht="8.25" customHeight="1" x14ac:dyDescent="0.25">
      <c r="D34" s="278"/>
      <c r="E34" s="278"/>
      <c r="F34" s="278"/>
      <c r="G34" s="278"/>
      <c r="H34" s="278"/>
      <c r="I34" s="278"/>
      <c r="J34" s="279"/>
      <c r="K34" s="278"/>
      <c r="L34" s="278"/>
      <c r="M34" s="278"/>
      <c r="N34" s="278"/>
      <c r="O34" s="278"/>
      <c r="P34" s="278"/>
    </row>
    <row r="35" spans="2:22" ht="25.5" customHeight="1" x14ac:dyDescent="0.25">
      <c r="B35" s="333" t="s">
        <v>29</v>
      </c>
      <c r="C35" s="334"/>
      <c r="D35" s="273">
        <f>D19+D23+D27+SUM(D31:D33)</f>
        <v>22435752.489999998</v>
      </c>
      <c r="E35" s="273">
        <f t="shared" ref="E35:I35" si="12">E19+E23+E27+SUM(E31:E33)</f>
        <v>22435752.390000001</v>
      </c>
      <c r="F35" s="273">
        <f t="shared" si="12"/>
        <v>0</v>
      </c>
      <c r="G35" s="273">
        <f t="shared" si="12"/>
        <v>0</v>
      </c>
      <c r="H35" s="273">
        <f t="shared" si="12"/>
        <v>0</v>
      </c>
      <c r="I35" s="273">
        <f t="shared" si="12"/>
        <v>44871504.880000003</v>
      </c>
      <c r="J35" s="280"/>
      <c r="K35" s="275">
        <f>K19+K23+K27+SUM(K31:K33)</f>
        <v>13410090.4275</v>
      </c>
      <c r="L35" s="275">
        <f t="shared" ref="L35:P35" si="13">L19+L23+L27+SUM(L31:L33)</f>
        <v>15815117.219999999</v>
      </c>
      <c r="M35" s="275">
        <f t="shared" si="13"/>
        <v>0</v>
      </c>
      <c r="N35" s="275">
        <f t="shared" si="13"/>
        <v>0</v>
      </c>
      <c r="O35" s="275">
        <f t="shared" si="13"/>
        <v>0</v>
      </c>
      <c r="P35" s="275">
        <f t="shared" si="13"/>
        <v>29225207.647499997</v>
      </c>
    </row>
    <row r="36" spans="2:22" ht="12.75" customHeight="1" thickBot="1" x14ac:dyDescent="0.3">
      <c r="B36" s="189"/>
      <c r="D36" s="190"/>
      <c r="E36" s="190"/>
      <c r="F36" s="190"/>
      <c r="G36" s="190"/>
      <c r="H36" s="190"/>
      <c r="I36" s="190"/>
      <c r="J36" s="190"/>
      <c r="K36" s="190"/>
      <c r="L36" s="190"/>
      <c r="M36" s="190"/>
      <c r="N36" s="190"/>
      <c r="O36" s="190"/>
      <c r="P36" s="190"/>
    </row>
    <row r="37" spans="2:22" ht="18" thickBot="1" x14ac:dyDescent="0.3">
      <c r="B37" s="189"/>
      <c r="D37" s="190"/>
      <c r="E37" s="190"/>
      <c r="F37" s="190"/>
      <c r="G37" s="190"/>
      <c r="H37" s="190"/>
      <c r="I37" s="191" t="s">
        <v>59</v>
      </c>
      <c r="J37" s="192"/>
      <c r="K37" s="281">
        <f>D35+K35</f>
        <v>35845842.917499997</v>
      </c>
      <c r="L37" s="281">
        <f t="shared" ref="L37:O37" si="14">E35+L35</f>
        <v>38250869.609999999</v>
      </c>
      <c r="M37" s="281">
        <f t="shared" si="14"/>
        <v>0</v>
      </c>
      <c r="N37" s="281">
        <f t="shared" si="14"/>
        <v>0</v>
      </c>
      <c r="O37" s="281">
        <f t="shared" si="14"/>
        <v>0</v>
      </c>
      <c r="P37" s="281">
        <f>SUM(K37:O37)</f>
        <v>74096712.527500004</v>
      </c>
    </row>
    <row r="38" spans="2:22" ht="12.75" customHeight="1" x14ac:dyDescent="0.25">
      <c r="B38" s="189"/>
      <c r="D38" s="190"/>
      <c r="E38" s="190"/>
      <c r="F38" s="190"/>
      <c r="G38" s="190"/>
      <c r="H38" s="190"/>
      <c r="I38" s="190"/>
      <c r="J38" s="190"/>
      <c r="K38" s="190"/>
      <c r="L38" s="190"/>
      <c r="M38" s="190"/>
      <c r="N38" s="190"/>
      <c r="O38" s="190"/>
      <c r="P38" s="190"/>
    </row>
    <row r="39" spans="2:22" ht="17.399999999999999" x14ac:dyDescent="0.3">
      <c r="B39" s="193"/>
      <c r="C39" s="194"/>
      <c r="D39" s="195"/>
      <c r="E39" s="196"/>
      <c r="F39" s="196"/>
      <c r="G39" s="196"/>
      <c r="H39" s="196"/>
      <c r="I39" s="196"/>
      <c r="J39" s="196"/>
      <c r="K39" s="195"/>
      <c r="L39" s="196"/>
      <c r="M39" s="196"/>
      <c r="N39" s="196"/>
      <c r="O39" s="196"/>
      <c r="P39" s="196"/>
    </row>
    <row r="40" spans="2:22" ht="17.399999999999999" x14ac:dyDescent="0.3">
      <c r="B40" s="21" t="s">
        <v>161</v>
      </c>
      <c r="C40" s="194"/>
      <c r="D40" s="195"/>
      <c r="E40" s="196"/>
      <c r="F40" s="196"/>
      <c r="G40" s="196"/>
      <c r="H40" s="196"/>
      <c r="I40" s="196"/>
      <c r="J40" s="196"/>
      <c r="K40" s="195"/>
      <c r="L40" s="196"/>
      <c r="M40" s="196"/>
      <c r="N40" s="196"/>
      <c r="O40" s="196"/>
      <c r="P40" s="196"/>
    </row>
    <row r="41" spans="2:22" ht="21" customHeight="1" x14ac:dyDescent="0.3">
      <c r="B41" s="9"/>
      <c r="C41" s="197"/>
      <c r="D41" s="9"/>
      <c r="E41" s="196"/>
      <c r="F41" s="196"/>
      <c r="G41" s="196"/>
      <c r="H41" s="196"/>
      <c r="I41" s="196"/>
      <c r="J41" s="196"/>
      <c r="K41" s="9"/>
      <c r="L41" s="196"/>
      <c r="M41" s="196"/>
      <c r="N41" s="196"/>
      <c r="O41" s="196"/>
      <c r="P41" s="196"/>
    </row>
    <row r="42" spans="2:22" ht="17.399999999999999" x14ac:dyDescent="0.3">
      <c r="B42" s="198"/>
      <c r="C42" s="197"/>
      <c r="D42" s="10"/>
      <c r="E42" s="196"/>
      <c r="F42" s="196"/>
      <c r="G42" s="196"/>
      <c r="H42" s="196"/>
      <c r="I42" s="196"/>
      <c r="J42" s="196"/>
      <c r="K42" s="10"/>
      <c r="L42" s="196"/>
      <c r="M42" s="196"/>
      <c r="N42" s="196"/>
      <c r="O42" s="196"/>
      <c r="P42" s="196"/>
    </row>
    <row r="43" spans="2:22" ht="17.399999999999999" x14ac:dyDescent="0.3">
      <c r="B43" s="199"/>
      <c r="C43" s="197"/>
      <c r="D43" s="196"/>
      <c r="E43" s="196"/>
      <c r="F43" s="196"/>
      <c r="G43" s="196"/>
      <c r="H43" s="196"/>
      <c r="I43" s="196"/>
      <c r="J43" s="196"/>
      <c r="K43" s="196"/>
      <c r="L43" s="196"/>
      <c r="M43" s="196"/>
      <c r="N43" s="196"/>
      <c r="O43" s="196"/>
      <c r="P43" s="196"/>
    </row>
    <row r="44" spans="2:22" ht="15" customHeight="1" x14ac:dyDescent="0.55000000000000004">
      <c r="B44"/>
      <c r="C44"/>
      <c r="D44"/>
      <c r="E44" s="200"/>
      <c r="F44"/>
      <c r="G44"/>
      <c r="H44"/>
      <c r="I44"/>
      <c r="J44"/>
      <c r="K44"/>
      <c r="L44" s="200"/>
      <c r="M44"/>
      <c r="N44"/>
      <c r="O44"/>
      <c r="P44"/>
      <c r="Q44" s="200"/>
      <c r="R44" s="200"/>
      <c r="S44" s="200"/>
      <c r="T44" s="200"/>
      <c r="U44" s="200"/>
      <c r="V44" s="200"/>
    </row>
    <row r="45" spans="2:22" ht="17.399999999999999" x14ac:dyDescent="0.55000000000000004">
      <c r="B45"/>
      <c r="C45"/>
      <c r="D45"/>
      <c r="F45"/>
      <c r="G45"/>
      <c r="H45"/>
      <c r="I45"/>
      <c r="J45"/>
      <c r="K45"/>
      <c r="M45"/>
      <c r="N45"/>
      <c r="O45"/>
      <c r="P45"/>
      <c r="Q45" s="201"/>
      <c r="S45" s="201"/>
      <c r="T45" s="201"/>
      <c r="U45" s="201"/>
      <c r="V45" s="201"/>
    </row>
    <row r="46" spans="2:22" ht="17.399999999999999" x14ac:dyDescent="0.55000000000000004">
      <c r="B46"/>
      <c r="C46"/>
      <c r="D46"/>
      <c r="F46"/>
      <c r="G46"/>
      <c r="H46"/>
      <c r="I46"/>
      <c r="J46"/>
      <c r="K46"/>
      <c r="M46"/>
      <c r="N46"/>
      <c r="O46"/>
      <c r="P46"/>
      <c r="Q46" s="202"/>
      <c r="R46" s="202"/>
      <c r="S46" s="202"/>
    </row>
    <row r="47" spans="2:22" ht="17.399999999999999" x14ac:dyDescent="0.55000000000000004">
      <c r="B47"/>
      <c r="C47"/>
      <c r="D47"/>
      <c r="F47"/>
      <c r="G47"/>
      <c r="H47"/>
      <c r="I47"/>
      <c r="J47"/>
      <c r="K47"/>
      <c r="M47"/>
      <c r="N47"/>
      <c r="O47"/>
      <c r="P47"/>
      <c r="Q47" s="203"/>
      <c r="R47" s="203"/>
      <c r="S47" s="203"/>
    </row>
    <row r="48" spans="2:22" ht="17.399999999999999" x14ac:dyDescent="0.55000000000000004">
      <c r="B48"/>
      <c r="C48"/>
      <c r="D48"/>
      <c r="F48"/>
      <c r="G48"/>
      <c r="H48"/>
      <c r="I48"/>
      <c r="J48"/>
      <c r="K48"/>
      <c r="M48"/>
      <c r="N48"/>
      <c r="O48"/>
      <c r="P48"/>
      <c r="Q48" s="203"/>
      <c r="R48" s="203"/>
      <c r="S48" s="203"/>
    </row>
    <row r="49" spans="2:19" ht="17.399999999999999" x14ac:dyDescent="0.55000000000000004">
      <c r="B49"/>
      <c r="C49"/>
      <c r="D49"/>
      <c r="F49"/>
      <c r="G49"/>
      <c r="H49"/>
      <c r="I49"/>
      <c r="J49"/>
      <c r="K49"/>
      <c r="M49"/>
      <c r="N49"/>
      <c r="O49"/>
      <c r="P49"/>
      <c r="Q49" s="203"/>
      <c r="R49" s="203"/>
      <c r="S49" s="203"/>
    </row>
    <row r="50" spans="2:19" ht="17.399999999999999" x14ac:dyDescent="0.55000000000000004">
      <c r="B50"/>
      <c r="C50"/>
      <c r="D50"/>
      <c r="M50"/>
      <c r="N50"/>
      <c r="O50"/>
      <c r="P50"/>
    </row>
  </sheetData>
  <mergeCells count="22">
    <mergeCell ref="E3:P3"/>
    <mergeCell ref="E4:P4"/>
    <mergeCell ref="E5:P5"/>
    <mergeCell ref="E7:P7"/>
    <mergeCell ref="B8:P10"/>
    <mergeCell ref="C6:P6"/>
    <mergeCell ref="B33:C33"/>
    <mergeCell ref="B35:C35"/>
    <mergeCell ref="B21:C21"/>
    <mergeCell ref="B22:C22"/>
    <mergeCell ref="B25:C25"/>
    <mergeCell ref="B26:C26"/>
    <mergeCell ref="B29:C29"/>
    <mergeCell ref="B30:C30"/>
    <mergeCell ref="B31:C31"/>
    <mergeCell ref="B32:C32"/>
    <mergeCell ref="K15:P15"/>
    <mergeCell ref="D16:I16"/>
    <mergeCell ref="K16:P16"/>
    <mergeCell ref="B19:C19"/>
    <mergeCell ref="B15:C17"/>
    <mergeCell ref="D15:I15"/>
  </mergeCells>
  <printOptions horizontalCentered="1"/>
  <pageMargins left="0.23622047244094491" right="0.23622047244094491" top="0.74803149606299213" bottom="0.74803149606299213" header="0.31496062992125984" footer="0.31496062992125984"/>
  <pageSetup paperSize="14" scale="5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AR68"/>
  <sheetViews>
    <sheetView showGridLines="0" tabSelected="1" showRuler="0" view="pageBreakPreview" zoomScale="55" zoomScaleNormal="50" zoomScaleSheetLayoutView="55" zoomScalePageLayoutView="30" workbookViewId="0">
      <selection activeCell="I32" sqref="I32"/>
    </sheetView>
  </sheetViews>
  <sheetFormatPr baseColWidth="10" defaultColWidth="11" defaultRowHeight="15" x14ac:dyDescent="0.25"/>
  <cols>
    <col min="1" max="2" width="1.6328125" style="12" customWidth="1"/>
    <col min="3" max="3" width="6.36328125" style="15" customWidth="1"/>
    <col min="4" max="4" width="21.7265625" style="15" customWidth="1"/>
    <col min="5" max="5" width="20.453125" style="12" customWidth="1"/>
    <col min="6" max="7" width="24.453125" style="16" customWidth="1"/>
    <col min="8" max="8" width="19" style="16" customWidth="1"/>
    <col min="9" max="9" width="113.453125" style="12" customWidth="1"/>
    <col min="10" max="10" width="15.08984375" style="12" customWidth="1"/>
    <col min="11" max="11" width="16.7265625" style="12" customWidth="1"/>
    <col min="12" max="12" width="12.08984375" style="12" customWidth="1"/>
    <col min="13" max="13" width="13.6328125" style="12" customWidth="1"/>
    <col min="14" max="14" width="10.453125" style="12" customWidth="1"/>
    <col min="15" max="15" width="9.6328125" style="12" customWidth="1"/>
    <col min="16" max="16" width="11.08984375" style="12" customWidth="1"/>
    <col min="17" max="17" width="12.90625" style="12" customWidth="1"/>
    <col min="18" max="18" width="19.90625" style="12" customWidth="1"/>
    <col min="19" max="19" width="2.7265625" style="12" customWidth="1"/>
    <col min="20" max="25" width="15.90625" style="12" customWidth="1"/>
    <col min="26" max="26" width="15.7265625" style="287" bestFit="1" customWidth="1"/>
    <col min="27" max="27" width="15.6328125" style="12" customWidth="1"/>
    <col min="28" max="28" width="14.36328125" style="12" customWidth="1"/>
    <col min="29" max="29" width="15.26953125" style="12" customWidth="1"/>
    <col min="30" max="30" width="4.453125" style="12" customWidth="1"/>
    <col min="31" max="31" width="2.08984375" style="12" customWidth="1"/>
    <col min="32" max="32" width="10.54296875" style="12" bestFit="1" customWidth="1"/>
    <col min="33" max="33" width="10.08984375" style="12" bestFit="1" customWidth="1"/>
    <col min="34" max="34" width="11" style="12"/>
    <col min="35" max="35" width="12.6328125" style="12" customWidth="1"/>
    <col min="36" max="36" width="6.6328125" style="12" bestFit="1" customWidth="1"/>
    <col min="37" max="37" width="11.36328125" style="12" bestFit="1" customWidth="1"/>
    <col min="38" max="38" width="3.1796875" style="12" customWidth="1"/>
    <col min="39" max="39" width="10.54296875" style="12" bestFit="1" customWidth="1"/>
    <col min="40" max="40" width="10.08984375" style="12" bestFit="1" customWidth="1"/>
    <col min="41" max="41" width="11" style="12"/>
    <col min="42" max="42" width="14.6328125" style="12" bestFit="1" customWidth="1"/>
    <col min="43" max="43" width="8.54296875" style="12" bestFit="1" customWidth="1"/>
    <col min="44" max="44" width="12" style="12" bestFit="1" customWidth="1"/>
    <col min="45" max="16384" width="11" style="12"/>
  </cols>
  <sheetData>
    <row r="1" spans="3:44" ht="10.5" customHeight="1" x14ac:dyDescent="0.25"/>
    <row r="2" spans="3:44" s="17" customFormat="1" ht="3.75" customHeight="1" x14ac:dyDescent="0.25">
      <c r="Z2" s="288"/>
    </row>
    <row r="3" spans="3:44" s="17" customFormat="1" ht="33" customHeight="1" x14ac:dyDescent="0.25">
      <c r="E3" s="18"/>
      <c r="F3" s="356" t="s">
        <v>154</v>
      </c>
      <c r="G3" s="356"/>
      <c r="H3" s="356"/>
      <c r="I3" s="356"/>
      <c r="J3" s="356"/>
      <c r="K3" s="356"/>
      <c r="L3" s="356"/>
      <c r="M3" s="356"/>
      <c r="N3" s="356"/>
      <c r="O3" s="356"/>
      <c r="P3" s="356"/>
      <c r="Q3" s="356"/>
      <c r="R3" s="356"/>
      <c r="S3" s="356"/>
      <c r="T3" s="356"/>
      <c r="U3" s="356"/>
      <c r="V3" s="356"/>
      <c r="W3" s="356"/>
      <c r="X3" s="356"/>
      <c r="Y3" s="356"/>
      <c r="Z3" s="356"/>
      <c r="AA3" s="356"/>
      <c r="AB3" s="356"/>
      <c r="AC3" s="356"/>
    </row>
    <row r="4" spans="3:44" s="17" customFormat="1" ht="33" customHeight="1" x14ac:dyDescent="0.25">
      <c r="E4" s="19"/>
      <c r="F4" s="356" t="str">
        <f>'Res gral 26-01'!E4</f>
        <v>Anexo de Ejecución PROAGUA Núm. 26 - 01 / 2025</v>
      </c>
      <c r="G4" s="356"/>
      <c r="H4" s="356"/>
      <c r="I4" s="356"/>
      <c r="J4" s="356"/>
      <c r="K4" s="356"/>
      <c r="L4" s="356"/>
      <c r="M4" s="356"/>
      <c r="N4" s="356"/>
      <c r="O4" s="356"/>
      <c r="P4" s="356"/>
      <c r="Q4" s="356"/>
      <c r="R4" s="356"/>
      <c r="S4" s="356"/>
      <c r="T4" s="356"/>
      <c r="U4" s="356"/>
      <c r="V4" s="356"/>
      <c r="W4" s="356"/>
      <c r="X4" s="356"/>
      <c r="Y4" s="356"/>
      <c r="Z4" s="356"/>
      <c r="AA4" s="356"/>
      <c r="AB4" s="356"/>
      <c r="AC4" s="356"/>
    </row>
    <row r="5" spans="3:44" s="17" customFormat="1" ht="33" customHeight="1" x14ac:dyDescent="0.25">
      <c r="E5" s="19"/>
      <c r="F5" s="356" t="str">
        <f>'Res gral 26-01'!E5</f>
        <v>Anexo Técnico Núm. 01 / 2025</v>
      </c>
      <c r="G5" s="356"/>
      <c r="H5" s="356"/>
      <c r="I5" s="356"/>
      <c r="J5" s="356"/>
      <c r="K5" s="356"/>
      <c r="L5" s="356"/>
      <c r="M5" s="356"/>
      <c r="N5" s="356"/>
      <c r="O5" s="356"/>
      <c r="P5" s="356"/>
      <c r="Q5" s="356"/>
      <c r="R5" s="356"/>
      <c r="S5" s="356"/>
      <c r="T5" s="356"/>
      <c r="U5" s="356"/>
      <c r="V5" s="356"/>
      <c r="W5" s="356"/>
      <c r="X5" s="356"/>
      <c r="Y5" s="356"/>
      <c r="Z5" s="356"/>
      <c r="AA5" s="356"/>
      <c r="AB5" s="356"/>
      <c r="AC5" s="356"/>
    </row>
    <row r="6" spans="3:44" s="17" customFormat="1" ht="24" customHeight="1" x14ac:dyDescent="0.5">
      <c r="E6" s="20"/>
      <c r="F6" s="36"/>
      <c r="G6" s="36"/>
      <c r="H6" s="36"/>
      <c r="I6" s="36"/>
      <c r="J6" s="37"/>
      <c r="K6" s="36"/>
      <c r="L6" s="36"/>
      <c r="M6" s="36"/>
      <c r="N6" s="36"/>
      <c r="O6" s="36"/>
      <c r="P6" s="36"/>
      <c r="Q6" s="36"/>
      <c r="R6" s="36"/>
      <c r="S6" s="36"/>
      <c r="T6" s="36"/>
      <c r="U6" s="38"/>
      <c r="V6" s="38"/>
      <c r="W6" s="38"/>
      <c r="X6" s="38"/>
      <c r="Y6" s="38"/>
      <c r="Z6" s="289"/>
      <c r="AA6" s="38"/>
      <c r="AB6" s="38"/>
      <c r="AC6" s="37"/>
    </row>
    <row r="7" spans="3:44" s="17" customFormat="1" ht="30" x14ac:dyDescent="0.25">
      <c r="E7" s="19"/>
      <c r="F7" s="356" t="s">
        <v>42</v>
      </c>
      <c r="G7" s="356"/>
      <c r="H7" s="356"/>
      <c r="I7" s="356"/>
      <c r="J7" s="356"/>
      <c r="K7" s="356"/>
      <c r="L7" s="356"/>
      <c r="M7" s="356"/>
      <c r="N7" s="356"/>
      <c r="O7" s="356"/>
      <c r="P7" s="356"/>
      <c r="Q7" s="356"/>
      <c r="R7" s="356"/>
      <c r="S7" s="356"/>
      <c r="T7" s="356"/>
      <c r="U7" s="356"/>
      <c r="V7" s="356"/>
      <c r="W7" s="356"/>
      <c r="X7" s="356"/>
      <c r="Y7" s="356"/>
      <c r="Z7" s="356"/>
      <c r="AA7" s="356"/>
      <c r="AB7" s="356"/>
      <c r="AC7" s="356"/>
    </row>
    <row r="8" spans="3:44" s="17" customFormat="1" ht="94.5" customHeight="1" x14ac:dyDescent="0.35">
      <c r="C8" s="21"/>
      <c r="D8" s="21"/>
      <c r="F8" s="33"/>
      <c r="G8" s="11"/>
      <c r="H8" s="11"/>
      <c r="I8" s="355" t="s">
        <v>155</v>
      </c>
      <c r="J8" s="355"/>
      <c r="K8" s="355"/>
      <c r="L8" s="355"/>
      <c r="M8" s="355"/>
      <c r="N8" s="355"/>
      <c r="O8" s="355"/>
      <c r="P8" s="355"/>
      <c r="Q8" s="355"/>
      <c r="R8" s="355"/>
      <c r="S8" s="355"/>
      <c r="T8" s="355"/>
      <c r="U8" s="355"/>
      <c r="V8" s="355"/>
      <c r="W8" s="355"/>
      <c r="X8" s="355"/>
      <c r="Y8" s="355"/>
      <c r="Z8" s="355"/>
      <c r="AA8" s="355"/>
      <c r="AB8" s="355"/>
      <c r="AC8" s="11"/>
    </row>
    <row r="9" spans="3:44" x14ac:dyDescent="0.25">
      <c r="C9" s="12"/>
      <c r="D9" s="12"/>
      <c r="F9" s="12"/>
      <c r="G9" s="12"/>
      <c r="H9" s="12"/>
      <c r="I9" s="22"/>
      <c r="J9" s="22"/>
      <c r="K9" s="22"/>
      <c r="L9" s="22"/>
      <c r="M9" s="22"/>
      <c r="N9" s="22"/>
      <c r="O9" s="22"/>
      <c r="P9" s="22"/>
      <c r="Q9" s="22"/>
      <c r="R9" s="22"/>
      <c r="S9" s="22"/>
      <c r="T9" s="22"/>
      <c r="U9" s="22"/>
      <c r="V9" s="17"/>
      <c r="W9" s="17"/>
      <c r="X9" s="17"/>
      <c r="Y9" s="17"/>
      <c r="Z9" s="288"/>
    </row>
    <row r="10" spans="3:44" ht="22.8" x14ac:dyDescent="0.4">
      <c r="C10" s="23"/>
      <c r="D10" s="23"/>
      <c r="E10" s="23"/>
      <c r="F10" s="204" t="str">
        <f>'Res gral 26-01'!B12</f>
        <v>Entidad Federativa: Sonora</v>
      </c>
      <c r="G10" s="282"/>
      <c r="H10" s="282"/>
      <c r="I10" s="204" t="s">
        <v>17</v>
      </c>
      <c r="J10" s="206" t="str">
        <f>'Res gral 26-01'!H12</f>
        <v>Comisión Estatal del Agua</v>
      </c>
      <c r="K10" s="206"/>
      <c r="L10" s="206"/>
      <c r="M10" s="205"/>
      <c r="N10" s="205"/>
      <c r="V10" s="17"/>
      <c r="W10" s="17"/>
      <c r="X10" s="17"/>
      <c r="Y10" s="17"/>
      <c r="Z10" s="288"/>
      <c r="AA10" s="14"/>
      <c r="AB10" s="24"/>
      <c r="AC10" s="24"/>
    </row>
    <row r="11" spans="3:44" ht="22.5" customHeight="1" thickBot="1" x14ac:dyDescent="0.3"/>
    <row r="12" spans="3:44" s="34" customFormat="1" ht="22.5" customHeight="1" x14ac:dyDescent="0.3">
      <c r="C12" s="350" t="s">
        <v>0</v>
      </c>
      <c r="D12" s="351" t="s">
        <v>68</v>
      </c>
      <c r="E12" s="351" t="s">
        <v>1</v>
      </c>
      <c r="F12" s="351"/>
      <c r="G12" s="351"/>
      <c r="H12" s="351" t="s">
        <v>54</v>
      </c>
      <c r="I12" s="351" t="s">
        <v>156</v>
      </c>
      <c r="J12" s="351" t="s">
        <v>32</v>
      </c>
      <c r="K12" s="351" t="s">
        <v>47</v>
      </c>
      <c r="L12" s="351" t="s">
        <v>11</v>
      </c>
      <c r="M12" s="351"/>
      <c r="N12" s="351" t="s">
        <v>31</v>
      </c>
      <c r="O12" s="351"/>
      <c r="P12" s="351"/>
      <c r="Q12" s="351"/>
      <c r="R12" s="358"/>
      <c r="S12" s="207"/>
      <c r="T12" s="350" t="s">
        <v>16</v>
      </c>
      <c r="U12" s="351"/>
      <c r="V12" s="351"/>
      <c r="W12" s="351"/>
      <c r="X12" s="351"/>
      <c r="Y12" s="351"/>
      <c r="Z12" s="363" t="s">
        <v>51</v>
      </c>
      <c r="AA12" s="351" t="s">
        <v>37</v>
      </c>
      <c r="AB12" s="351" t="s">
        <v>52</v>
      </c>
      <c r="AC12" s="358" t="s">
        <v>53</v>
      </c>
      <c r="AF12" s="350" t="s">
        <v>46</v>
      </c>
      <c r="AG12" s="351"/>
      <c r="AH12" s="351"/>
      <c r="AI12" s="351"/>
      <c r="AJ12" s="351"/>
      <c r="AK12" s="351"/>
      <c r="AM12" s="350" t="s">
        <v>235</v>
      </c>
      <c r="AN12" s="351"/>
      <c r="AO12" s="351"/>
      <c r="AP12" s="351"/>
      <c r="AQ12" s="351"/>
      <c r="AR12" s="351"/>
    </row>
    <row r="13" spans="3:44" s="34" customFormat="1" ht="22.5" customHeight="1" x14ac:dyDescent="0.3">
      <c r="C13" s="352"/>
      <c r="D13" s="353"/>
      <c r="E13" s="353"/>
      <c r="F13" s="353"/>
      <c r="G13" s="353"/>
      <c r="H13" s="353"/>
      <c r="I13" s="353"/>
      <c r="J13" s="353"/>
      <c r="K13" s="353"/>
      <c r="L13" s="353"/>
      <c r="M13" s="353"/>
      <c r="N13" s="353"/>
      <c r="O13" s="353"/>
      <c r="P13" s="353"/>
      <c r="Q13" s="353"/>
      <c r="R13" s="359"/>
      <c r="S13" s="207"/>
      <c r="T13" s="352"/>
      <c r="U13" s="353"/>
      <c r="V13" s="353"/>
      <c r="W13" s="353"/>
      <c r="X13" s="353"/>
      <c r="Y13" s="353"/>
      <c r="Z13" s="364"/>
      <c r="AA13" s="353"/>
      <c r="AB13" s="353"/>
      <c r="AC13" s="359"/>
      <c r="AF13" s="352"/>
      <c r="AG13" s="353"/>
      <c r="AH13" s="353"/>
      <c r="AI13" s="353"/>
      <c r="AJ13" s="353"/>
      <c r="AK13" s="353"/>
      <c r="AM13" s="352"/>
      <c r="AN13" s="353"/>
      <c r="AO13" s="353"/>
      <c r="AP13" s="353"/>
      <c r="AQ13" s="353"/>
      <c r="AR13" s="353"/>
    </row>
    <row r="14" spans="3:44" s="34" customFormat="1" ht="53.25" customHeight="1" thickBot="1" x14ac:dyDescent="0.35">
      <c r="C14" s="362"/>
      <c r="D14" s="357"/>
      <c r="E14" s="208" t="s">
        <v>2</v>
      </c>
      <c r="F14" s="208" t="s">
        <v>3</v>
      </c>
      <c r="G14" s="208" t="s">
        <v>4</v>
      </c>
      <c r="H14" s="357"/>
      <c r="I14" s="357"/>
      <c r="J14" s="357"/>
      <c r="K14" s="208" t="s">
        <v>30</v>
      </c>
      <c r="L14" s="208" t="s">
        <v>12</v>
      </c>
      <c r="M14" s="208" t="s">
        <v>13</v>
      </c>
      <c r="N14" s="208" t="s">
        <v>5</v>
      </c>
      <c r="O14" s="208" t="s">
        <v>6</v>
      </c>
      <c r="P14" s="208" t="s">
        <v>7</v>
      </c>
      <c r="Q14" s="208" t="s">
        <v>9</v>
      </c>
      <c r="R14" s="209" t="s">
        <v>10</v>
      </c>
      <c r="S14" s="207"/>
      <c r="T14" s="210" t="s">
        <v>8</v>
      </c>
      <c r="U14" s="208" t="s">
        <v>14</v>
      </c>
      <c r="V14" s="208" t="s">
        <v>15</v>
      </c>
      <c r="W14" s="208" t="s">
        <v>62</v>
      </c>
      <c r="X14" s="208" t="s">
        <v>63</v>
      </c>
      <c r="Y14" s="208" t="s">
        <v>18</v>
      </c>
      <c r="Z14" s="365"/>
      <c r="AA14" s="357"/>
      <c r="AB14" s="357"/>
      <c r="AC14" s="360"/>
      <c r="AF14" s="210" t="s">
        <v>8</v>
      </c>
      <c r="AG14" s="208" t="s">
        <v>14</v>
      </c>
      <c r="AH14" s="208" t="s">
        <v>15</v>
      </c>
      <c r="AI14" s="208" t="s">
        <v>62</v>
      </c>
      <c r="AJ14" s="208" t="s">
        <v>63</v>
      </c>
      <c r="AK14" s="208" t="s">
        <v>18</v>
      </c>
      <c r="AM14" s="210" t="s">
        <v>8</v>
      </c>
      <c r="AN14" s="208" t="s">
        <v>14</v>
      </c>
      <c r="AO14" s="208" t="s">
        <v>15</v>
      </c>
      <c r="AP14" s="208" t="s">
        <v>62</v>
      </c>
      <c r="AQ14" s="208" t="s">
        <v>63</v>
      </c>
      <c r="AR14" s="208" t="s">
        <v>18</v>
      </c>
    </row>
    <row r="15" spans="3:44" ht="44.25" customHeight="1" x14ac:dyDescent="0.25">
      <c r="C15" s="25"/>
      <c r="D15" s="25"/>
      <c r="E15" s="211" t="s">
        <v>43</v>
      </c>
      <c r="F15" s="25"/>
      <c r="G15" s="25"/>
      <c r="H15" s="25"/>
      <c r="I15" s="25"/>
      <c r="J15" s="25"/>
      <c r="K15" s="25"/>
      <c r="L15" s="25"/>
      <c r="M15" s="25"/>
      <c r="N15" s="25"/>
      <c r="O15" s="25"/>
      <c r="P15" s="25"/>
      <c r="Q15" s="25"/>
      <c r="R15" s="25"/>
      <c r="S15" s="25"/>
      <c r="T15" s="25"/>
      <c r="U15" s="25"/>
      <c r="V15" s="25"/>
      <c r="W15" s="25"/>
      <c r="X15" s="25"/>
      <c r="Y15" s="25"/>
      <c r="Z15" s="290"/>
      <c r="AA15" s="25"/>
      <c r="AB15" s="25"/>
      <c r="AC15" s="25"/>
    </row>
    <row r="16" spans="3:44" ht="15.6" hidden="1" x14ac:dyDescent="0.25">
      <c r="C16" s="212">
        <v>1</v>
      </c>
      <c r="D16" s="212"/>
      <c r="E16" s="212"/>
      <c r="F16" s="213"/>
      <c r="G16" s="213"/>
      <c r="H16" s="214"/>
      <c r="I16" s="215"/>
      <c r="J16" s="214"/>
      <c r="K16" s="215"/>
      <c r="L16" s="216"/>
      <c r="M16" s="216"/>
      <c r="N16" s="216"/>
      <c r="O16" s="216"/>
      <c r="P16" s="216"/>
      <c r="Q16" s="216"/>
      <c r="R16" s="216"/>
      <c r="S16" s="217"/>
      <c r="T16" s="283"/>
      <c r="U16" s="283"/>
      <c r="V16" s="283"/>
      <c r="W16" s="283"/>
      <c r="X16" s="283"/>
      <c r="Y16" s="314">
        <f>SUM(T16:X16)</f>
        <v>0</v>
      </c>
      <c r="Z16" s="218" t="e">
        <f>T16/Y16</f>
        <v>#DIV/0!</v>
      </c>
      <c r="AA16" s="219"/>
      <c r="AB16" s="220"/>
      <c r="AC16" s="221"/>
    </row>
    <row r="17" spans="3:44" ht="60" x14ac:dyDescent="0.25">
      <c r="C17" s="212">
        <v>1</v>
      </c>
      <c r="D17" s="212" t="s">
        <v>162</v>
      </c>
      <c r="E17" s="212">
        <v>260420101</v>
      </c>
      <c r="F17" s="214" t="s">
        <v>172</v>
      </c>
      <c r="G17" s="214" t="s">
        <v>173</v>
      </c>
      <c r="H17" s="214" t="s">
        <v>218</v>
      </c>
      <c r="I17" s="215" t="s">
        <v>199</v>
      </c>
      <c r="J17" s="214" t="s">
        <v>101</v>
      </c>
      <c r="K17" s="214" t="s">
        <v>109</v>
      </c>
      <c r="L17" s="216" t="s">
        <v>215</v>
      </c>
      <c r="M17" s="216">
        <v>1</v>
      </c>
      <c r="N17" s="222">
        <v>0</v>
      </c>
      <c r="O17" s="222">
        <v>1263</v>
      </c>
      <c r="P17" s="222">
        <v>614</v>
      </c>
      <c r="Q17" s="222">
        <v>121</v>
      </c>
      <c r="R17" s="222">
        <v>2</v>
      </c>
      <c r="S17" s="217"/>
      <c r="T17" s="284">
        <v>2362937.5699999998</v>
      </c>
      <c r="U17" s="284">
        <v>2362937.56</v>
      </c>
      <c r="V17" s="284">
        <v>0</v>
      </c>
      <c r="W17" s="284">
        <v>0</v>
      </c>
      <c r="X17" s="284">
        <v>0</v>
      </c>
      <c r="Y17" s="314">
        <f t="shared" ref="Y17:Y24" si="0">SUM(T17:X17)</f>
        <v>4725875.13</v>
      </c>
      <c r="Z17" s="218">
        <f t="shared" ref="Z17:Z24" si="1">T17/Y17</f>
        <v>0.50000000105800513</v>
      </c>
      <c r="AA17" s="219"/>
      <c r="AB17" s="220"/>
      <c r="AC17" s="221" t="s">
        <v>33</v>
      </c>
      <c r="AF17" s="284">
        <v>47258.75</v>
      </c>
      <c r="AG17" s="284">
        <v>47258.75</v>
      </c>
      <c r="AH17" s="284">
        <v>0</v>
      </c>
      <c r="AI17" s="284">
        <v>0</v>
      </c>
      <c r="AJ17" s="284">
        <v>0</v>
      </c>
      <c r="AK17" s="314">
        <f t="shared" ref="AK17:AK32" si="2">SUM(AF17:AJ17)</f>
        <v>94517.5</v>
      </c>
      <c r="AM17" s="284">
        <v>23629.37</v>
      </c>
      <c r="AN17" s="284">
        <v>23629.37</v>
      </c>
      <c r="AO17" s="284">
        <v>0</v>
      </c>
      <c r="AP17" s="284">
        <v>0</v>
      </c>
      <c r="AQ17" s="284">
        <v>0</v>
      </c>
      <c r="AR17" s="314">
        <f t="shared" ref="AR17:AR32" si="3">SUM(AM17:AQ17)</f>
        <v>47258.74</v>
      </c>
    </row>
    <row r="18" spans="3:44" ht="60" x14ac:dyDescent="0.25">
      <c r="C18" s="212">
        <v>2</v>
      </c>
      <c r="D18" s="212" t="s">
        <v>163</v>
      </c>
      <c r="E18" s="212">
        <v>260420068</v>
      </c>
      <c r="F18" s="214" t="s">
        <v>172</v>
      </c>
      <c r="G18" s="214" t="s">
        <v>174</v>
      </c>
      <c r="H18" s="214" t="s">
        <v>219</v>
      </c>
      <c r="I18" s="215" t="s">
        <v>200</v>
      </c>
      <c r="J18" s="214" t="s">
        <v>101</v>
      </c>
      <c r="K18" s="214" t="s">
        <v>109</v>
      </c>
      <c r="L18" s="216" t="s">
        <v>215</v>
      </c>
      <c r="M18" s="216">
        <v>1</v>
      </c>
      <c r="N18" s="222">
        <v>0</v>
      </c>
      <c r="O18" s="222">
        <v>412</v>
      </c>
      <c r="P18" s="222">
        <v>197</v>
      </c>
      <c r="Q18" s="222">
        <v>162</v>
      </c>
      <c r="R18" s="222">
        <v>4</v>
      </c>
      <c r="S18" s="217"/>
      <c r="T18" s="284">
        <v>1226883.1499999999</v>
      </c>
      <c r="U18" s="284">
        <v>1226883.1399999999</v>
      </c>
      <c r="V18" s="284">
        <v>0</v>
      </c>
      <c r="W18" s="284">
        <v>0</v>
      </c>
      <c r="X18" s="284">
        <v>0</v>
      </c>
      <c r="Y18" s="314">
        <f t="shared" si="0"/>
        <v>2453766.29</v>
      </c>
      <c r="Z18" s="218">
        <f t="shared" si="1"/>
        <v>0.5000000020376838</v>
      </c>
      <c r="AA18" s="219"/>
      <c r="AB18" s="220"/>
      <c r="AC18" s="221" t="s">
        <v>33</v>
      </c>
      <c r="AF18" s="284">
        <v>24537.67</v>
      </c>
      <c r="AG18" s="284">
        <v>24537.66</v>
      </c>
      <c r="AH18" s="284">
        <v>0</v>
      </c>
      <c r="AI18" s="284">
        <v>0</v>
      </c>
      <c r="AJ18" s="284">
        <v>0</v>
      </c>
      <c r="AK18" s="314">
        <f t="shared" si="2"/>
        <v>49075.33</v>
      </c>
      <c r="AM18" s="284">
        <v>12268.82</v>
      </c>
      <c r="AN18" s="284">
        <v>12268.83</v>
      </c>
      <c r="AO18" s="284">
        <v>0</v>
      </c>
      <c r="AP18" s="284">
        <v>0</v>
      </c>
      <c r="AQ18" s="284">
        <v>0</v>
      </c>
      <c r="AR18" s="314">
        <f t="shared" si="3"/>
        <v>24537.65</v>
      </c>
    </row>
    <row r="19" spans="3:44" ht="60" x14ac:dyDescent="0.25">
      <c r="C19" s="212">
        <v>3</v>
      </c>
      <c r="D19" s="212" t="s">
        <v>164</v>
      </c>
      <c r="E19" s="212">
        <v>260420048</v>
      </c>
      <c r="F19" s="214" t="s">
        <v>172</v>
      </c>
      <c r="G19" s="214" t="s">
        <v>175</v>
      </c>
      <c r="H19" s="214" t="s">
        <v>218</v>
      </c>
      <c r="I19" s="215" t="s">
        <v>201</v>
      </c>
      <c r="J19" s="214" t="s">
        <v>101</v>
      </c>
      <c r="K19" s="214" t="s">
        <v>109</v>
      </c>
      <c r="L19" s="216" t="s">
        <v>215</v>
      </c>
      <c r="M19" s="216">
        <v>1</v>
      </c>
      <c r="N19" s="222">
        <v>0</v>
      </c>
      <c r="O19" s="222">
        <v>940</v>
      </c>
      <c r="P19" s="222">
        <v>456</v>
      </c>
      <c r="Q19" s="222">
        <v>85</v>
      </c>
      <c r="R19" s="222">
        <v>3</v>
      </c>
      <c r="S19" s="217"/>
      <c r="T19" s="284">
        <v>881238.69</v>
      </c>
      <c r="U19" s="284">
        <v>881238.68</v>
      </c>
      <c r="V19" s="284">
        <v>0</v>
      </c>
      <c r="W19" s="284">
        <v>0</v>
      </c>
      <c r="X19" s="284">
        <v>0</v>
      </c>
      <c r="Y19" s="314">
        <f t="shared" si="0"/>
        <v>1762477.37</v>
      </c>
      <c r="Z19" s="218">
        <f t="shared" si="1"/>
        <v>0.50000000283691581</v>
      </c>
      <c r="AA19" s="219"/>
      <c r="AB19" s="220"/>
      <c r="AC19" s="221" t="s">
        <v>33</v>
      </c>
      <c r="AF19" s="284">
        <v>17624.78</v>
      </c>
      <c r="AG19" s="284">
        <v>17624.77</v>
      </c>
      <c r="AH19" s="284">
        <v>0</v>
      </c>
      <c r="AI19" s="284">
        <v>0</v>
      </c>
      <c r="AJ19" s="284">
        <v>0</v>
      </c>
      <c r="AK19" s="314">
        <f t="shared" si="2"/>
        <v>35249.550000000003</v>
      </c>
      <c r="AM19" s="284">
        <v>8812.39</v>
      </c>
      <c r="AN19" s="284">
        <v>8812.39</v>
      </c>
      <c r="AO19" s="284">
        <v>0</v>
      </c>
      <c r="AP19" s="284">
        <v>0</v>
      </c>
      <c r="AQ19" s="284">
        <v>0</v>
      </c>
      <c r="AR19" s="314">
        <f t="shared" si="3"/>
        <v>17624.78</v>
      </c>
    </row>
    <row r="20" spans="3:44" ht="60" x14ac:dyDescent="0.25">
      <c r="C20" s="212">
        <v>4</v>
      </c>
      <c r="D20" s="212" t="s">
        <v>165</v>
      </c>
      <c r="E20" s="212">
        <v>260420006</v>
      </c>
      <c r="F20" s="214" t="s">
        <v>172</v>
      </c>
      <c r="G20" s="214" t="s">
        <v>176</v>
      </c>
      <c r="H20" s="214" t="s">
        <v>218</v>
      </c>
      <c r="I20" s="215" t="s">
        <v>202</v>
      </c>
      <c r="J20" s="214" t="s">
        <v>101</v>
      </c>
      <c r="K20" s="214" t="s">
        <v>109</v>
      </c>
      <c r="L20" s="216" t="s">
        <v>215</v>
      </c>
      <c r="M20" s="216">
        <v>1</v>
      </c>
      <c r="N20" s="222">
        <v>0</v>
      </c>
      <c r="O20" s="222">
        <v>1234</v>
      </c>
      <c r="P20" s="222">
        <v>633</v>
      </c>
      <c r="Q20" s="222">
        <v>62</v>
      </c>
      <c r="R20" s="222">
        <v>1</v>
      </c>
      <c r="S20" s="217"/>
      <c r="T20" s="284">
        <v>1982017.57</v>
      </c>
      <c r="U20" s="284">
        <v>1982017.57</v>
      </c>
      <c r="V20" s="284">
        <v>0</v>
      </c>
      <c r="W20" s="284">
        <v>0</v>
      </c>
      <c r="X20" s="284">
        <v>0</v>
      </c>
      <c r="Y20" s="314">
        <f t="shared" si="0"/>
        <v>3964035.14</v>
      </c>
      <c r="Z20" s="218">
        <f t="shared" si="1"/>
        <v>0.5</v>
      </c>
      <c r="AA20" s="219"/>
      <c r="AB20" s="220"/>
      <c r="AC20" s="221" t="s">
        <v>33</v>
      </c>
      <c r="AF20" s="284">
        <v>39640.35</v>
      </c>
      <c r="AG20" s="284">
        <v>39640.35</v>
      </c>
      <c r="AH20" s="284">
        <v>0</v>
      </c>
      <c r="AI20" s="284">
        <v>0</v>
      </c>
      <c r="AJ20" s="284">
        <v>0</v>
      </c>
      <c r="AK20" s="314">
        <f t="shared" si="2"/>
        <v>79280.7</v>
      </c>
      <c r="AM20" s="284">
        <v>19820.189999999999</v>
      </c>
      <c r="AN20" s="284">
        <v>19820.18</v>
      </c>
      <c r="AO20" s="284">
        <v>0</v>
      </c>
      <c r="AP20" s="284">
        <v>0</v>
      </c>
      <c r="AQ20" s="284">
        <v>0</v>
      </c>
      <c r="AR20" s="314">
        <f t="shared" si="3"/>
        <v>39640.369999999995</v>
      </c>
    </row>
    <row r="21" spans="3:44" ht="45" x14ac:dyDescent="0.25">
      <c r="C21" s="212">
        <v>5</v>
      </c>
      <c r="D21" s="212" t="s">
        <v>166</v>
      </c>
      <c r="E21" s="212">
        <v>260420380</v>
      </c>
      <c r="F21" s="214" t="s">
        <v>172</v>
      </c>
      <c r="G21" s="214" t="s">
        <v>177</v>
      </c>
      <c r="H21" s="214" t="s">
        <v>219</v>
      </c>
      <c r="I21" s="215" t="s">
        <v>203</v>
      </c>
      <c r="J21" s="214" t="s">
        <v>101</v>
      </c>
      <c r="K21" s="214" t="s">
        <v>109</v>
      </c>
      <c r="L21" s="216" t="s">
        <v>215</v>
      </c>
      <c r="M21" s="216">
        <v>1</v>
      </c>
      <c r="N21" s="222">
        <v>0</v>
      </c>
      <c r="O21" s="222">
        <v>1099</v>
      </c>
      <c r="P21" s="222">
        <v>534</v>
      </c>
      <c r="Q21" s="222">
        <v>251</v>
      </c>
      <c r="R21" s="222">
        <v>0</v>
      </c>
      <c r="S21" s="217"/>
      <c r="T21" s="284">
        <v>799397.81</v>
      </c>
      <c r="U21" s="284">
        <v>799397.81</v>
      </c>
      <c r="V21" s="284">
        <v>0</v>
      </c>
      <c r="W21" s="284">
        <v>0</v>
      </c>
      <c r="X21" s="284">
        <v>0</v>
      </c>
      <c r="Y21" s="314">
        <f t="shared" si="0"/>
        <v>1598795.62</v>
      </c>
      <c r="Z21" s="218">
        <f t="shared" si="1"/>
        <v>0.5</v>
      </c>
      <c r="AA21" s="219"/>
      <c r="AB21" s="220"/>
      <c r="AC21" s="221" t="s">
        <v>33</v>
      </c>
      <c r="AF21" s="284">
        <v>15987.96</v>
      </c>
      <c r="AG21" s="284">
        <v>15987.95</v>
      </c>
      <c r="AH21" s="284">
        <v>0</v>
      </c>
      <c r="AI21" s="284">
        <v>0</v>
      </c>
      <c r="AJ21" s="284">
        <v>0</v>
      </c>
      <c r="AK21" s="314">
        <f t="shared" si="2"/>
        <v>31975.91</v>
      </c>
      <c r="AM21" s="284">
        <v>7993.98</v>
      </c>
      <c r="AN21" s="284">
        <v>7993.98</v>
      </c>
      <c r="AO21" s="284">
        <v>0</v>
      </c>
      <c r="AP21" s="284">
        <v>0</v>
      </c>
      <c r="AQ21" s="284">
        <v>0</v>
      </c>
      <c r="AR21" s="314">
        <f t="shared" si="3"/>
        <v>15987.96</v>
      </c>
    </row>
    <row r="22" spans="3:44" ht="45" x14ac:dyDescent="0.25">
      <c r="C22" s="212">
        <v>6</v>
      </c>
      <c r="D22" s="212" t="s">
        <v>167</v>
      </c>
      <c r="E22" s="212">
        <v>260420018</v>
      </c>
      <c r="F22" s="214" t="s">
        <v>172</v>
      </c>
      <c r="G22" s="214" t="s">
        <v>178</v>
      </c>
      <c r="H22" s="214" t="s">
        <v>219</v>
      </c>
      <c r="I22" s="215" t="s">
        <v>204</v>
      </c>
      <c r="J22" s="214" t="s">
        <v>101</v>
      </c>
      <c r="K22" s="214" t="s">
        <v>109</v>
      </c>
      <c r="L22" s="216" t="s">
        <v>215</v>
      </c>
      <c r="M22" s="216">
        <v>1</v>
      </c>
      <c r="N22" s="222">
        <v>0</v>
      </c>
      <c r="O22" s="222">
        <v>676</v>
      </c>
      <c r="P22" s="222">
        <v>328</v>
      </c>
      <c r="Q22" s="222">
        <v>241</v>
      </c>
      <c r="R22" s="222">
        <v>3</v>
      </c>
      <c r="S22" s="217"/>
      <c r="T22" s="284">
        <v>1275379.05</v>
      </c>
      <c r="U22" s="284">
        <v>1275379.04</v>
      </c>
      <c r="V22" s="284">
        <v>0</v>
      </c>
      <c r="W22" s="284">
        <v>0</v>
      </c>
      <c r="X22" s="284">
        <v>0</v>
      </c>
      <c r="Y22" s="314">
        <f t="shared" si="0"/>
        <v>2550758.09</v>
      </c>
      <c r="Z22" s="218">
        <f t="shared" si="1"/>
        <v>0.50000000196020167</v>
      </c>
      <c r="AA22" s="219"/>
      <c r="AB22" s="220"/>
      <c r="AC22" s="221" t="s">
        <v>33</v>
      </c>
      <c r="AF22" s="284">
        <v>25507.58</v>
      </c>
      <c r="AG22" s="284">
        <v>25507.58</v>
      </c>
      <c r="AH22" s="284">
        <v>0</v>
      </c>
      <c r="AI22" s="284">
        <v>0</v>
      </c>
      <c r="AJ22" s="284">
        <v>0</v>
      </c>
      <c r="AK22" s="314">
        <f t="shared" si="2"/>
        <v>51015.16</v>
      </c>
      <c r="AM22" s="284">
        <v>12753.79</v>
      </c>
      <c r="AN22" s="284">
        <v>12753.79</v>
      </c>
      <c r="AO22" s="284">
        <v>0</v>
      </c>
      <c r="AP22" s="284">
        <v>0</v>
      </c>
      <c r="AQ22" s="284">
        <v>0</v>
      </c>
      <c r="AR22" s="314">
        <f t="shared" si="3"/>
        <v>25507.58</v>
      </c>
    </row>
    <row r="23" spans="3:44" ht="45" x14ac:dyDescent="0.25">
      <c r="C23" s="212">
        <v>7</v>
      </c>
      <c r="D23" s="212" t="s">
        <v>168</v>
      </c>
      <c r="E23" s="214" t="s">
        <v>179</v>
      </c>
      <c r="F23" s="214" t="s">
        <v>172</v>
      </c>
      <c r="G23" s="214" t="s">
        <v>180</v>
      </c>
      <c r="H23" s="214" t="s">
        <v>220</v>
      </c>
      <c r="I23" s="215" t="s">
        <v>205</v>
      </c>
      <c r="J23" s="214" t="s">
        <v>101</v>
      </c>
      <c r="K23" s="214" t="s">
        <v>109</v>
      </c>
      <c r="L23" s="216" t="s">
        <v>215</v>
      </c>
      <c r="M23" s="216">
        <v>1</v>
      </c>
      <c r="N23" s="222">
        <v>0</v>
      </c>
      <c r="O23" s="222">
        <v>1052</v>
      </c>
      <c r="P23" s="222">
        <v>546</v>
      </c>
      <c r="Q23" s="222">
        <v>508</v>
      </c>
      <c r="R23" s="222">
        <v>2</v>
      </c>
      <c r="S23" s="217"/>
      <c r="T23" s="284">
        <v>3313777.7</v>
      </c>
      <c r="U23" s="284">
        <v>3313777.7</v>
      </c>
      <c r="V23" s="284">
        <v>0</v>
      </c>
      <c r="W23" s="284">
        <v>0</v>
      </c>
      <c r="X23" s="284">
        <v>0</v>
      </c>
      <c r="Y23" s="314">
        <f t="shared" si="0"/>
        <v>6627555.4000000004</v>
      </c>
      <c r="Z23" s="218">
        <f t="shared" si="1"/>
        <v>0.5</v>
      </c>
      <c r="AA23" s="219"/>
      <c r="AB23" s="220"/>
      <c r="AC23" s="221" t="s">
        <v>33</v>
      </c>
      <c r="AF23" s="284">
        <v>66275.55</v>
      </c>
      <c r="AG23" s="284">
        <v>66275.56</v>
      </c>
      <c r="AH23" s="284">
        <v>0</v>
      </c>
      <c r="AI23" s="284">
        <v>0</v>
      </c>
      <c r="AJ23" s="284">
        <v>0</v>
      </c>
      <c r="AK23" s="314">
        <f t="shared" si="2"/>
        <v>132551.10999999999</v>
      </c>
      <c r="AM23" s="284">
        <v>33137.78</v>
      </c>
      <c r="AN23" s="284">
        <v>33137.78</v>
      </c>
      <c r="AO23" s="284">
        <v>0</v>
      </c>
      <c r="AP23" s="284">
        <v>0</v>
      </c>
      <c r="AQ23" s="284">
        <v>0</v>
      </c>
      <c r="AR23" s="314">
        <f t="shared" si="3"/>
        <v>66275.56</v>
      </c>
    </row>
    <row r="24" spans="3:44" ht="45" x14ac:dyDescent="0.25">
      <c r="C24" s="212">
        <v>8</v>
      </c>
      <c r="D24" s="212" t="s">
        <v>169</v>
      </c>
      <c r="E24" s="212">
        <v>260420300</v>
      </c>
      <c r="F24" s="214" t="s">
        <v>172</v>
      </c>
      <c r="G24" s="214" t="s">
        <v>181</v>
      </c>
      <c r="H24" s="214" t="s">
        <v>219</v>
      </c>
      <c r="I24" s="215" t="s">
        <v>206</v>
      </c>
      <c r="J24" s="214" t="s">
        <v>101</v>
      </c>
      <c r="K24" s="214" t="s">
        <v>109</v>
      </c>
      <c r="L24" s="216" t="s">
        <v>215</v>
      </c>
      <c r="M24" s="216">
        <v>1</v>
      </c>
      <c r="N24" s="222">
        <v>0</v>
      </c>
      <c r="O24" s="222">
        <v>1244</v>
      </c>
      <c r="P24" s="222">
        <v>753</v>
      </c>
      <c r="Q24" s="222">
        <v>753</v>
      </c>
      <c r="R24" s="222">
        <v>2</v>
      </c>
      <c r="S24" s="217"/>
      <c r="T24" s="284">
        <v>738104.25</v>
      </c>
      <c r="U24" s="284">
        <v>738104.24</v>
      </c>
      <c r="V24" s="284">
        <v>0</v>
      </c>
      <c r="W24" s="284">
        <v>0</v>
      </c>
      <c r="X24" s="284">
        <v>0</v>
      </c>
      <c r="Y24" s="314">
        <f t="shared" si="0"/>
        <v>1476208.49</v>
      </c>
      <c r="Z24" s="218">
        <f t="shared" si="1"/>
        <v>0.50000000338705541</v>
      </c>
      <c r="AA24" s="219"/>
      <c r="AB24" s="220"/>
      <c r="AC24" s="221" t="s">
        <v>33</v>
      </c>
      <c r="AF24" s="284">
        <v>14762.08</v>
      </c>
      <c r="AG24" s="284">
        <v>14762.09</v>
      </c>
      <c r="AH24" s="284">
        <v>0</v>
      </c>
      <c r="AI24" s="284">
        <v>0</v>
      </c>
      <c r="AJ24" s="284">
        <v>0</v>
      </c>
      <c r="AK24" s="314">
        <f t="shared" si="2"/>
        <v>29524.17</v>
      </c>
      <c r="AM24" s="284">
        <v>7381.04</v>
      </c>
      <c r="AN24" s="284">
        <v>7381.04</v>
      </c>
      <c r="AO24" s="284">
        <v>0</v>
      </c>
      <c r="AP24" s="284">
        <v>0</v>
      </c>
      <c r="AQ24" s="284">
        <v>0</v>
      </c>
      <c r="AR24" s="314">
        <f t="shared" si="3"/>
        <v>14762.08</v>
      </c>
    </row>
    <row r="25" spans="3:44" ht="45" x14ac:dyDescent="0.25">
      <c r="C25" s="212">
        <v>9</v>
      </c>
      <c r="D25" s="212" t="s">
        <v>170</v>
      </c>
      <c r="E25" s="212">
        <v>260460001</v>
      </c>
      <c r="F25" s="214" t="s">
        <v>182</v>
      </c>
      <c r="G25" s="214" t="s">
        <v>182</v>
      </c>
      <c r="H25" s="214" t="s">
        <v>218</v>
      </c>
      <c r="I25" s="215" t="s">
        <v>207</v>
      </c>
      <c r="J25" s="214" t="s">
        <v>101</v>
      </c>
      <c r="K25" s="214" t="s">
        <v>109</v>
      </c>
      <c r="L25" s="216" t="s">
        <v>215</v>
      </c>
      <c r="M25" s="216">
        <v>1</v>
      </c>
      <c r="N25" s="222">
        <v>0</v>
      </c>
      <c r="O25" s="222">
        <v>474</v>
      </c>
      <c r="P25" s="222">
        <v>259</v>
      </c>
      <c r="Q25" s="222">
        <v>0</v>
      </c>
      <c r="R25" s="222">
        <v>0</v>
      </c>
      <c r="S25" s="217"/>
      <c r="T25" s="284">
        <v>2038667.71</v>
      </c>
      <c r="U25" s="284">
        <v>2038667.71</v>
      </c>
      <c r="V25" s="284">
        <v>0</v>
      </c>
      <c r="W25" s="284">
        <v>0</v>
      </c>
      <c r="X25" s="284">
        <v>0</v>
      </c>
      <c r="Y25" s="314">
        <f t="shared" ref="Y25:Y28" si="4">SUM(T25:X25)</f>
        <v>4077335.42</v>
      </c>
      <c r="Z25" s="218">
        <f t="shared" ref="Z25:Z28" si="5">T25/Y25</f>
        <v>0.5</v>
      </c>
      <c r="AA25" s="219"/>
      <c r="AB25" s="220"/>
      <c r="AC25" s="221"/>
      <c r="AF25" s="284">
        <v>40773.35</v>
      </c>
      <c r="AG25" s="284">
        <v>40773.360000000001</v>
      </c>
      <c r="AH25" s="284">
        <v>0</v>
      </c>
      <c r="AI25" s="284">
        <v>0</v>
      </c>
      <c r="AJ25" s="284">
        <v>0</v>
      </c>
      <c r="AK25" s="314">
        <f t="shared" si="2"/>
        <v>81546.709999999992</v>
      </c>
      <c r="AM25" s="284">
        <v>20386.68</v>
      </c>
      <c r="AN25" s="284">
        <v>20386.68</v>
      </c>
      <c r="AO25" s="284">
        <v>0</v>
      </c>
      <c r="AP25" s="284">
        <v>0</v>
      </c>
      <c r="AQ25" s="284">
        <v>0</v>
      </c>
      <c r="AR25" s="314">
        <f t="shared" si="3"/>
        <v>40773.360000000001</v>
      </c>
    </row>
    <row r="26" spans="3:44" ht="45" x14ac:dyDescent="0.25">
      <c r="C26" s="212">
        <v>10</v>
      </c>
      <c r="D26" s="212" t="s">
        <v>171</v>
      </c>
      <c r="E26" s="212">
        <v>260020046</v>
      </c>
      <c r="F26" s="214" t="s">
        <v>183</v>
      </c>
      <c r="G26" s="214" t="s">
        <v>184</v>
      </c>
      <c r="H26" s="214" t="s">
        <v>218</v>
      </c>
      <c r="I26" s="215" t="s">
        <v>208</v>
      </c>
      <c r="J26" s="214" t="s">
        <v>101</v>
      </c>
      <c r="K26" s="215" t="s">
        <v>103</v>
      </c>
      <c r="L26" s="216" t="s">
        <v>216</v>
      </c>
      <c r="M26" s="216">
        <v>1</v>
      </c>
      <c r="N26" s="222">
        <v>0</v>
      </c>
      <c r="O26" s="222">
        <v>116</v>
      </c>
      <c r="P26" s="222">
        <v>52</v>
      </c>
      <c r="Q26" s="222">
        <v>0</v>
      </c>
      <c r="R26" s="222">
        <v>1</v>
      </c>
      <c r="S26" s="217"/>
      <c r="T26" s="284">
        <v>1143186.8600000001</v>
      </c>
      <c r="U26" s="284">
        <v>1143186.8500000001</v>
      </c>
      <c r="V26" s="284">
        <v>0</v>
      </c>
      <c r="W26" s="284">
        <v>0</v>
      </c>
      <c r="X26" s="284">
        <v>0</v>
      </c>
      <c r="Y26" s="314">
        <f t="shared" si="4"/>
        <v>2286373.71</v>
      </c>
      <c r="Z26" s="218">
        <f t="shared" si="5"/>
        <v>0.50000000218686913</v>
      </c>
      <c r="AA26" s="219"/>
      <c r="AB26" s="220"/>
      <c r="AC26" s="221"/>
      <c r="AF26" s="284">
        <v>22863.73</v>
      </c>
      <c r="AG26" s="284">
        <v>22863.74</v>
      </c>
      <c r="AH26" s="284">
        <v>0</v>
      </c>
      <c r="AI26" s="284">
        <v>0</v>
      </c>
      <c r="AJ26" s="284">
        <v>0</v>
      </c>
      <c r="AK26" s="314">
        <f t="shared" si="2"/>
        <v>45727.47</v>
      </c>
      <c r="AM26" s="284">
        <v>11431.87</v>
      </c>
      <c r="AN26" s="284">
        <v>11431.87</v>
      </c>
      <c r="AO26" s="284">
        <v>0</v>
      </c>
      <c r="AP26" s="284">
        <v>0</v>
      </c>
      <c r="AQ26" s="284">
        <v>0</v>
      </c>
      <c r="AR26" s="314">
        <f t="shared" si="3"/>
        <v>22863.74</v>
      </c>
    </row>
    <row r="27" spans="3:44" ht="30" x14ac:dyDescent="0.25">
      <c r="C27" s="212">
        <v>11</v>
      </c>
      <c r="D27" s="212" t="s">
        <v>185</v>
      </c>
      <c r="E27" s="212">
        <v>260520058</v>
      </c>
      <c r="F27" s="214" t="s">
        <v>187</v>
      </c>
      <c r="G27" s="214" t="s">
        <v>188</v>
      </c>
      <c r="H27" s="214" t="s">
        <v>218</v>
      </c>
      <c r="I27" s="215" t="s">
        <v>209</v>
      </c>
      <c r="J27" s="214" t="s">
        <v>100</v>
      </c>
      <c r="K27" s="215" t="s">
        <v>107</v>
      </c>
      <c r="L27" s="216" t="s">
        <v>217</v>
      </c>
      <c r="M27" s="216">
        <v>1</v>
      </c>
      <c r="N27" s="222">
        <v>147</v>
      </c>
      <c r="O27" s="222">
        <v>0</v>
      </c>
      <c r="P27" s="222">
        <v>68</v>
      </c>
      <c r="Q27" s="222">
        <v>0</v>
      </c>
      <c r="R27" s="222">
        <v>0</v>
      </c>
      <c r="S27" s="217"/>
      <c r="T27" s="284">
        <v>549050.4</v>
      </c>
      <c r="U27" s="284">
        <v>549050.4</v>
      </c>
      <c r="V27" s="284">
        <v>0</v>
      </c>
      <c r="W27" s="284">
        <v>0</v>
      </c>
      <c r="X27" s="284">
        <v>0</v>
      </c>
      <c r="Y27" s="314">
        <f t="shared" si="4"/>
        <v>1098100.8</v>
      </c>
      <c r="Z27" s="218">
        <f t="shared" si="5"/>
        <v>0.5</v>
      </c>
      <c r="AA27" s="219"/>
      <c r="AB27" s="220"/>
      <c r="AC27" s="221"/>
      <c r="AF27" s="284">
        <v>10981.01</v>
      </c>
      <c r="AG27" s="284">
        <v>10981.01</v>
      </c>
      <c r="AH27" s="284">
        <v>0</v>
      </c>
      <c r="AI27" s="284">
        <v>0</v>
      </c>
      <c r="AJ27" s="284">
        <v>0</v>
      </c>
      <c r="AK27" s="314">
        <f t="shared" si="2"/>
        <v>21962.02</v>
      </c>
      <c r="AM27" s="284">
        <v>5490.5</v>
      </c>
      <c r="AN27" s="284">
        <v>5490.5</v>
      </c>
      <c r="AO27" s="284">
        <v>0</v>
      </c>
      <c r="AP27" s="284">
        <v>0</v>
      </c>
      <c r="AQ27" s="284">
        <v>0</v>
      </c>
      <c r="AR27" s="314">
        <f t="shared" si="3"/>
        <v>10981</v>
      </c>
    </row>
    <row r="28" spans="3:44" ht="45" x14ac:dyDescent="0.25">
      <c r="C28" s="212">
        <v>12</v>
      </c>
      <c r="D28" s="212" t="s">
        <v>186</v>
      </c>
      <c r="E28" s="212">
        <v>260240001</v>
      </c>
      <c r="F28" s="214" t="s">
        <v>189</v>
      </c>
      <c r="G28" s="214" t="s">
        <v>189</v>
      </c>
      <c r="H28" s="214" t="s">
        <v>218</v>
      </c>
      <c r="I28" s="215" t="s">
        <v>210</v>
      </c>
      <c r="J28" s="214" t="s">
        <v>101</v>
      </c>
      <c r="K28" s="215" t="s">
        <v>108</v>
      </c>
      <c r="L28" s="216" t="s">
        <v>221</v>
      </c>
      <c r="M28" s="216">
        <v>2.2999999999999998</v>
      </c>
      <c r="N28" s="222">
        <v>0</v>
      </c>
      <c r="O28" s="222">
        <v>753</v>
      </c>
      <c r="P28" s="222">
        <v>359</v>
      </c>
      <c r="Q28" s="222">
        <v>3</v>
      </c>
      <c r="R28" s="222">
        <v>0</v>
      </c>
      <c r="S28" s="217"/>
      <c r="T28" s="284">
        <v>1463596.1</v>
      </c>
      <c r="U28" s="284">
        <v>1463596.09</v>
      </c>
      <c r="V28" s="284">
        <v>0</v>
      </c>
      <c r="W28" s="284">
        <v>0</v>
      </c>
      <c r="X28" s="284">
        <v>0</v>
      </c>
      <c r="Y28" s="314">
        <f t="shared" si="4"/>
        <v>2927192.1900000004</v>
      </c>
      <c r="Z28" s="218">
        <f t="shared" si="5"/>
        <v>0.50000000170812153</v>
      </c>
      <c r="AA28" s="219"/>
      <c r="AB28" s="220"/>
      <c r="AC28" s="221"/>
      <c r="AF28" s="284">
        <v>29271.919999999998</v>
      </c>
      <c r="AG28" s="284">
        <v>29271.919999999998</v>
      </c>
      <c r="AH28" s="284">
        <v>0</v>
      </c>
      <c r="AI28" s="284">
        <v>0</v>
      </c>
      <c r="AJ28" s="284">
        <v>0</v>
      </c>
      <c r="AK28" s="314">
        <f t="shared" si="2"/>
        <v>58543.839999999997</v>
      </c>
      <c r="AM28" s="284">
        <v>14635.96</v>
      </c>
      <c r="AN28" s="284">
        <v>14635.96</v>
      </c>
      <c r="AO28" s="284">
        <v>0</v>
      </c>
      <c r="AP28" s="284">
        <v>0</v>
      </c>
      <c r="AQ28" s="284">
        <v>0</v>
      </c>
      <c r="AR28" s="314">
        <f t="shared" si="3"/>
        <v>29271.919999999998</v>
      </c>
    </row>
    <row r="29" spans="3:44" ht="45" x14ac:dyDescent="0.25">
      <c r="C29" s="212">
        <v>13</v>
      </c>
      <c r="D29" s="212" t="s">
        <v>190</v>
      </c>
      <c r="E29" s="212">
        <v>260230025</v>
      </c>
      <c r="F29" s="214" t="s">
        <v>193</v>
      </c>
      <c r="G29" s="214" t="s">
        <v>194</v>
      </c>
      <c r="H29" s="214" t="s">
        <v>218</v>
      </c>
      <c r="I29" s="215" t="s">
        <v>211</v>
      </c>
      <c r="J29" s="214" t="s">
        <v>101</v>
      </c>
      <c r="K29" s="214" t="s">
        <v>109</v>
      </c>
      <c r="L29" s="216" t="s">
        <v>215</v>
      </c>
      <c r="M29" s="216">
        <v>1</v>
      </c>
      <c r="N29" s="222">
        <v>0</v>
      </c>
      <c r="O29" s="222">
        <v>597</v>
      </c>
      <c r="P29" s="222">
        <v>287</v>
      </c>
      <c r="Q29" s="222">
        <v>0</v>
      </c>
      <c r="R29" s="222">
        <v>1</v>
      </c>
      <c r="S29" s="217"/>
      <c r="T29" s="284">
        <v>923798.4</v>
      </c>
      <c r="U29" s="284">
        <v>923798.39</v>
      </c>
      <c r="V29" s="284">
        <v>0</v>
      </c>
      <c r="W29" s="284">
        <v>0</v>
      </c>
      <c r="X29" s="284">
        <v>0</v>
      </c>
      <c r="Y29" s="314">
        <f t="shared" ref="Y29:Y30" si="6">SUM(T29:X29)</f>
        <v>1847596.79</v>
      </c>
      <c r="Z29" s="218">
        <f t="shared" ref="Z29:Z30" si="7">T29/Y29</f>
        <v>0.50000000270621814</v>
      </c>
      <c r="AA29" s="219"/>
      <c r="AB29" s="220"/>
      <c r="AC29" s="221"/>
      <c r="AF29" s="284">
        <v>18475.97</v>
      </c>
      <c r="AG29" s="284">
        <v>18475.97</v>
      </c>
      <c r="AH29" s="284">
        <v>0</v>
      </c>
      <c r="AI29" s="284">
        <v>0</v>
      </c>
      <c r="AJ29" s="284">
        <v>0</v>
      </c>
      <c r="AK29" s="314">
        <f t="shared" si="2"/>
        <v>36951.94</v>
      </c>
      <c r="AM29" s="284">
        <v>9237.98</v>
      </c>
      <c r="AN29" s="284">
        <v>9237.98</v>
      </c>
      <c r="AO29" s="284">
        <v>0</v>
      </c>
      <c r="AP29" s="284">
        <v>0</v>
      </c>
      <c r="AQ29" s="284">
        <v>0</v>
      </c>
      <c r="AR29" s="314">
        <f t="shared" si="3"/>
        <v>18475.96</v>
      </c>
    </row>
    <row r="30" spans="3:44" ht="45" x14ac:dyDescent="0.25">
      <c r="C30" s="212">
        <v>14</v>
      </c>
      <c r="D30" s="212" t="s">
        <v>191</v>
      </c>
      <c r="E30" s="212">
        <v>260230038</v>
      </c>
      <c r="F30" s="214" t="s">
        <v>193</v>
      </c>
      <c r="G30" s="214" t="s">
        <v>195</v>
      </c>
      <c r="H30" s="214" t="s">
        <v>218</v>
      </c>
      <c r="I30" s="215" t="s">
        <v>212</v>
      </c>
      <c r="J30" s="214" t="s">
        <v>101</v>
      </c>
      <c r="K30" s="214" t="s">
        <v>109</v>
      </c>
      <c r="L30" s="216" t="s">
        <v>215</v>
      </c>
      <c r="M30" s="216">
        <v>1</v>
      </c>
      <c r="N30" s="222">
        <v>0</v>
      </c>
      <c r="O30" s="222">
        <v>331</v>
      </c>
      <c r="P30" s="222">
        <v>156</v>
      </c>
      <c r="Q30" s="222">
        <v>0</v>
      </c>
      <c r="R30" s="222">
        <v>2</v>
      </c>
      <c r="S30" s="217"/>
      <c r="T30" s="284">
        <v>978643.86</v>
      </c>
      <c r="U30" s="284">
        <v>978643.85</v>
      </c>
      <c r="V30" s="284">
        <v>0</v>
      </c>
      <c r="W30" s="284">
        <v>0</v>
      </c>
      <c r="X30" s="284">
        <v>0</v>
      </c>
      <c r="Y30" s="314">
        <f t="shared" si="6"/>
        <v>1957287.71</v>
      </c>
      <c r="Z30" s="218">
        <f t="shared" si="7"/>
        <v>0.50000000255455546</v>
      </c>
      <c r="AA30" s="219"/>
      <c r="AB30" s="220"/>
      <c r="AC30" s="221"/>
      <c r="AF30" s="284">
        <v>19572.88</v>
      </c>
      <c r="AG30" s="284">
        <v>19572.88</v>
      </c>
      <c r="AH30" s="284">
        <v>0</v>
      </c>
      <c r="AI30" s="284">
        <v>0</v>
      </c>
      <c r="AJ30" s="284">
        <v>0</v>
      </c>
      <c r="AK30" s="314">
        <f t="shared" si="2"/>
        <v>39145.760000000002</v>
      </c>
      <c r="AM30" s="284">
        <v>9786.44</v>
      </c>
      <c r="AN30" s="284">
        <v>9786.44</v>
      </c>
      <c r="AO30" s="284">
        <v>0</v>
      </c>
      <c r="AP30" s="284">
        <v>0</v>
      </c>
      <c r="AQ30" s="284">
        <v>0</v>
      </c>
      <c r="AR30" s="314">
        <f t="shared" si="3"/>
        <v>19572.88</v>
      </c>
    </row>
    <row r="31" spans="3:44" ht="45" x14ac:dyDescent="0.25">
      <c r="C31" s="212">
        <v>15</v>
      </c>
      <c r="D31" s="212" t="s">
        <v>192</v>
      </c>
      <c r="E31" s="212">
        <v>260230018</v>
      </c>
      <c r="F31" s="214" t="s">
        <v>193</v>
      </c>
      <c r="G31" s="214" t="s">
        <v>196</v>
      </c>
      <c r="H31" s="214" t="s">
        <v>218</v>
      </c>
      <c r="I31" s="215" t="s">
        <v>213</v>
      </c>
      <c r="J31" s="214" t="s">
        <v>101</v>
      </c>
      <c r="K31" s="215" t="s">
        <v>103</v>
      </c>
      <c r="L31" s="216" t="s">
        <v>216</v>
      </c>
      <c r="M31" s="216">
        <v>1</v>
      </c>
      <c r="N31" s="222">
        <v>0</v>
      </c>
      <c r="O31" s="222">
        <v>65</v>
      </c>
      <c r="P31" s="222">
        <v>30</v>
      </c>
      <c r="Q31" s="222">
        <v>0</v>
      </c>
      <c r="R31" s="222">
        <v>0</v>
      </c>
      <c r="S31" s="217"/>
      <c r="T31" s="284">
        <v>1137715.29</v>
      </c>
      <c r="U31" s="284">
        <v>1137715.28</v>
      </c>
      <c r="V31" s="284">
        <v>0</v>
      </c>
      <c r="W31" s="284">
        <v>0</v>
      </c>
      <c r="X31" s="284">
        <v>0</v>
      </c>
      <c r="Y31" s="314">
        <f t="shared" ref="Y31:Y33" si="8">SUM(T31:X31)</f>
        <v>2275430.5700000003</v>
      </c>
      <c r="Z31" s="218">
        <f t="shared" ref="Z31:Z33" si="9">T31/Y31</f>
        <v>0.50000000219738627</v>
      </c>
      <c r="AA31" s="219"/>
      <c r="AB31" s="220"/>
      <c r="AC31" s="221"/>
      <c r="AF31" s="284">
        <v>22754.31</v>
      </c>
      <c r="AG31" s="284">
        <v>22754.3</v>
      </c>
      <c r="AH31" s="284">
        <v>0</v>
      </c>
      <c r="AI31" s="284">
        <v>0</v>
      </c>
      <c r="AJ31" s="284">
        <v>0</v>
      </c>
      <c r="AK31" s="314">
        <f t="shared" si="2"/>
        <v>45508.61</v>
      </c>
      <c r="AM31" s="284">
        <v>11377.15</v>
      </c>
      <c r="AN31" s="284">
        <v>11377.15</v>
      </c>
      <c r="AO31" s="284">
        <v>0</v>
      </c>
      <c r="AP31" s="284">
        <v>0</v>
      </c>
      <c r="AQ31" s="284">
        <v>0</v>
      </c>
      <c r="AR31" s="314">
        <f t="shared" si="3"/>
        <v>22754.3</v>
      </c>
    </row>
    <row r="32" spans="3:44" ht="45.6" thickBot="1" x14ac:dyDescent="0.3">
      <c r="C32" s="212">
        <v>16</v>
      </c>
      <c r="D32" s="212" t="s">
        <v>197</v>
      </c>
      <c r="E32" s="212">
        <v>260230012</v>
      </c>
      <c r="F32" s="214" t="s">
        <v>193</v>
      </c>
      <c r="G32" s="214" t="s">
        <v>198</v>
      </c>
      <c r="H32" s="214" t="s">
        <v>218</v>
      </c>
      <c r="I32" s="215" t="s">
        <v>214</v>
      </c>
      <c r="J32" s="214" t="s">
        <v>101</v>
      </c>
      <c r="K32" s="214" t="s">
        <v>109</v>
      </c>
      <c r="L32" s="216" t="s">
        <v>215</v>
      </c>
      <c r="M32" s="216">
        <v>1</v>
      </c>
      <c r="N32" s="222">
        <v>0</v>
      </c>
      <c r="O32" s="222">
        <v>1072</v>
      </c>
      <c r="P32" s="222">
        <v>522</v>
      </c>
      <c r="Q32" s="222">
        <v>0</v>
      </c>
      <c r="R32" s="222">
        <v>9</v>
      </c>
      <c r="S32" s="217"/>
      <c r="T32" s="284">
        <v>967889.56</v>
      </c>
      <c r="U32" s="284">
        <v>967889.56</v>
      </c>
      <c r="V32" s="284">
        <v>0</v>
      </c>
      <c r="W32" s="284">
        <v>0</v>
      </c>
      <c r="X32" s="284">
        <v>0</v>
      </c>
      <c r="Y32" s="314">
        <f t="shared" si="8"/>
        <v>1935779.12</v>
      </c>
      <c r="Z32" s="218">
        <f t="shared" si="9"/>
        <v>0.5</v>
      </c>
      <c r="AA32" s="219"/>
      <c r="AB32" s="220"/>
      <c r="AC32" s="221"/>
      <c r="AF32" s="283">
        <v>19357.79</v>
      </c>
      <c r="AG32" s="283">
        <v>19357.79</v>
      </c>
      <c r="AH32" s="283">
        <v>0</v>
      </c>
      <c r="AI32" s="283">
        <v>0</v>
      </c>
      <c r="AJ32" s="283">
        <v>0</v>
      </c>
      <c r="AK32" s="314">
        <f t="shared" si="2"/>
        <v>38715.58</v>
      </c>
      <c r="AM32" s="283">
        <v>9678.9</v>
      </c>
      <c r="AN32" s="283">
        <v>9678.9</v>
      </c>
      <c r="AO32" s="283">
        <v>0</v>
      </c>
      <c r="AP32" s="283">
        <v>0</v>
      </c>
      <c r="AQ32" s="283">
        <v>0</v>
      </c>
      <c r="AR32" s="314">
        <f t="shared" si="3"/>
        <v>19357.8</v>
      </c>
    </row>
    <row r="33" spans="3:44" ht="16.2" hidden="1" thickBot="1" x14ac:dyDescent="0.3">
      <c r="C33" s="212">
        <v>17</v>
      </c>
      <c r="D33" s="212"/>
      <c r="E33" s="212"/>
      <c r="F33" s="213"/>
      <c r="G33" s="213"/>
      <c r="H33" s="215"/>
      <c r="I33" s="215"/>
      <c r="J33" s="214"/>
      <c r="K33" s="215"/>
      <c r="L33" s="216"/>
      <c r="M33" s="216"/>
      <c r="N33" s="222"/>
      <c r="O33" s="222"/>
      <c r="P33" s="222"/>
      <c r="Q33" s="222"/>
      <c r="R33" s="222"/>
      <c r="S33" s="217"/>
      <c r="T33" s="284"/>
      <c r="U33" s="284"/>
      <c r="V33" s="284"/>
      <c r="W33" s="284"/>
      <c r="X33" s="284"/>
      <c r="Y33" s="314">
        <f t="shared" si="8"/>
        <v>0</v>
      </c>
      <c r="Z33" s="218" t="e">
        <f t="shared" si="9"/>
        <v>#DIV/0!</v>
      </c>
      <c r="AA33" s="219"/>
      <c r="AB33" s="220"/>
      <c r="AC33" s="221"/>
    </row>
    <row r="34" spans="3:44" ht="56.25" customHeight="1" thickBot="1" x14ac:dyDescent="0.3">
      <c r="C34" s="12"/>
      <c r="D34" s="12"/>
      <c r="F34" s="12"/>
      <c r="G34" s="12"/>
      <c r="H34" s="12"/>
      <c r="I34" s="299"/>
      <c r="J34" s="223"/>
      <c r="K34" s="224"/>
      <c r="L34" s="225" t="s">
        <v>48</v>
      </c>
      <c r="N34" s="226">
        <f>SUM(N16:N33)</f>
        <v>147</v>
      </c>
      <c r="O34" s="226">
        <f>SUM(O16:O33)</f>
        <v>11328</v>
      </c>
      <c r="P34" s="226">
        <f>SUM(P16:P33)</f>
        <v>5794</v>
      </c>
      <c r="Q34" s="226">
        <f>SUM(Q16:Q33)</f>
        <v>2186</v>
      </c>
      <c r="R34" s="226">
        <f>SUM(R16:R33)</f>
        <v>30</v>
      </c>
      <c r="S34" s="227"/>
      <c r="T34" s="285">
        <f>SUM(T16:T33)</f>
        <v>21782283.969999999</v>
      </c>
      <c r="U34" s="285">
        <f t="shared" ref="U34:Y34" si="10">SUM(U16:U33)</f>
        <v>21782283.870000001</v>
      </c>
      <c r="V34" s="285">
        <f t="shared" si="10"/>
        <v>0</v>
      </c>
      <c r="W34" s="285">
        <f t="shared" si="10"/>
        <v>0</v>
      </c>
      <c r="X34" s="285">
        <f t="shared" si="10"/>
        <v>0</v>
      </c>
      <c r="Y34" s="285">
        <f t="shared" si="10"/>
        <v>43564567.839999996</v>
      </c>
      <c r="Z34" s="228"/>
      <c r="AA34" s="229"/>
      <c r="AB34" s="230"/>
      <c r="AC34" s="231"/>
    </row>
    <row r="35" spans="3:44" ht="43.5" customHeight="1" x14ac:dyDescent="0.25">
      <c r="C35" s="25"/>
      <c r="D35" s="25"/>
      <c r="E35" s="211" t="s">
        <v>26</v>
      </c>
      <c r="F35" s="232"/>
      <c r="G35" s="25"/>
      <c r="H35" s="25"/>
      <c r="I35" s="300"/>
      <c r="J35" s="25"/>
      <c r="K35" s="25"/>
      <c r="L35" s="25"/>
      <c r="M35" s="25"/>
      <c r="N35" s="25"/>
      <c r="O35" s="25"/>
      <c r="P35" s="25"/>
      <c r="Q35" s="25"/>
      <c r="R35" s="25"/>
      <c r="S35" s="25"/>
      <c r="T35" s="286"/>
      <c r="U35" s="286"/>
      <c r="V35" s="286"/>
      <c r="W35" s="286"/>
      <c r="X35" s="286"/>
      <c r="Y35" s="286"/>
      <c r="Z35" s="290"/>
      <c r="AA35" s="25"/>
      <c r="AB35" s="25"/>
      <c r="AC35" s="25"/>
    </row>
    <row r="36" spans="3:44" ht="15.6" x14ac:dyDescent="0.25">
      <c r="C36" s="212"/>
      <c r="D36" s="212"/>
      <c r="E36" s="212"/>
      <c r="F36" s="213"/>
      <c r="G36" s="213"/>
      <c r="H36" s="214"/>
      <c r="I36" s="215"/>
      <c r="J36" s="214"/>
      <c r="K36" s="215"/>
      <c r="L36" s="216"/>
      <c r="M36" s="216"/>
      <c r="N36" s="216"/>
      <c r="O36" s="216"/>
      <c r="P36" s="216"/>
      <c r="Q36" s="216"/>
      <c r="R36" s="216"/>
      <c r="S36" s="217"/>
      <c r="T36" s="283"/>
      <c r="U36" s="283"/>
      <c r="V36" s="283"/>
      <c r="W36" s="283"/>
      <c r="X36" s="283"/>
      <c r="Y36" s="314">
        <f>SUM(T36:X36)</f>
        <v>0</v>
      </c>
      <c r="Z36" s="218"/>
      <c r="AA36" s="219"/>
      <c r="AB36" s="220"/>
      <c r="AC36" s="221"/>
      <c r="AF36" s="283"/>
      <c r="AG36" s="283"/>
      <c r="AH36" s="283">
        <v>0</v>
      </c>
      <c r="AI36" s="283">
        <v>0</v>
      </c>
      <c r="AJ36" s="283">
        <v>0</v>
      </c>
      <c r="AK36" s="314">
        <f t="shared" ref="AK36:AK39" si="11">SUM(AF36:AJ36)</f>
        <v>0</v>
      </c>
      <c r="AM36" s="283"/>
      <c r="AN36" s="283"/>
      <c r="AO36" s="283">
        <v>0</v>
      </c>
      <c r="AP36" s="283">
        <v>0</v>
      </c>
      <c r="AQ36" s="283">
        <v>0</v>
      </c>
      <c r="AR36" s="314">
        <f t="shared" ref="AR36:AR39" si="12">SUM(AM36:AQ36)</f>
        <v>0</v>
      </c>
    </row>
    <row r="37" spans="3:44" ht="15.6" x14ac:dyDescent="0.25">
      <c r="C37" s="212"/>
      <c r="D37" s="212"/>
      <c r="E37" s="212"/>
      <c r="F37" s="213"/>
      <c r="G37" s="213"/>
      <c r="H37" s="214"/>
      <c r="I37" s="215"/>
      <c r="J37" s="214"/>
      <c r="K37" s="215"/>
      <c r="L37" s="216"/>
      <c r="M37" s="216"/>
      <c r="N37" s="222"/>
      <c r="O37" s="222"/>
      <c r="P37" s="222"/>
      <c r="Q37" s="222"/>
      <c r="R37" s="222"/>
      <c r="S37" s="217"/>
      <c r="T37" s="284"/>
      <c r="U37" s="284"/>
      <c r="V37" s="284"/>
      <c r="W37" s="284"/>
      <c r="X37" s="284"/>
      <c r="Y37" s="314">
        <f t="shared" ref="Y37:Y39" si="13">SUM(T37:X37)</f>
        <v>0</v>
      </c>
      <c r="Z37" s="218"/>
      <c r="AA37" s="219"/>
      <c r="AB37" s="220"/>
      <c r="AC37" s="221"/>
      <c r="AF37" s="283"/>
      <c r="AG37" s="283"/>
      <c r="AH37" s="283">
        <v>0</v>
      </c>
      <c r="AI37" s="283">
        <v>0</v>
      </c>
      <c r="AJ37" s="283">
        <v>0</v>
      </c>
      <c r="AK37" s="314">
        <f t="shared" si="11"/>
        <v>0</v>
      </c>
      <c r="AM37" s="283"/>
      <c r="AN37" s="283"/>
      <c r="AO37" s="283">
        <v>0</v>
      </c>
      <c r="AP37" s="283">
        <v>0</v>
      </c>
      <c r="AQ37" s="283">
        <v>0</v>
      </c>
      <c r="AR37" s="314">
        <f t="shared" si="12"/>
        <v>0</v>
      </c>
    </row>
    <row r="38" spans="3:44" ht="15.6" x14ac:dyDescent="0.25">
      <c r="C38" s="212"/>
      <c r="D38" s="212"/>
      <c r="E38" s="212"/>
      <c r="F38" s="213"/>
      <c r="G38" s="213"/>
      <c r="H38" s="214"/>
      <c r="I38" s="215"/>
      <c r="J38" s="214"/>
      <c r="K38" s="215"/>
      <c r="L38" s="216"/>
      <c r="M38" s="216"/>
      <c r="N38" s="222"/>
      <c r="O38" s="222"/>
      <c r="P38" s="222"/>
      <c r="Q38" s="222"/>
      <c r="R38" s="222"/>
      <c r="S38" s="217"/>
      <c r="T38" s="284"/>
      <c r="U38" s="284"/>
      <c r="V38" s="284"/>
      <c r="W38" s="284"/>
      <c r="X38" s="284"/>
      <c r="Y38" s="314">
        <f t="shared" si="13"/>
        <v>0</v>
      </c>
      <c r="Z38" s="218"/>
      <c r="AA38" s="219"/>
      <c r="AB38" s="220"/>
      <c r="AC38" s="221"/>
      <c r="AF38" s="283"/>
      <c r="AG38" s="283"/>
      <c r="AH38" s="283">
        <v>0</v>
      </c>
      <c r="AI38" s="283">
        <v>0</v>
      </c>
      <c r="AJ38" s="283">
        <v>0</v>
      </c>
      <c r="AK38" s="314">
        <f t="shared" si="11"/>
        <v>0</v>
      </c>
      <c r="AM38" s="283"/>
      <c r="AN38" s="283"/>
      <c r="AO38" s="283">
        <v>0</v>
      </c>
      <c r="AP38" s="283">
        <v>0</v>
      </c>
      <c r="AQ38" s="283">
        <v>0</v>
      </c>
      <c r="AR38" s="314">
        <f t="shared" si="12"/>
        <v>0</v>
      </c>
    </row>
    <row r="39" spans="3:44" ht="16.2" thickBot="1" x14ac:dyDescent="0.3">
      <c r="C39" s="212"/>
      <c r="D39" s="212"/>
      <c r="E39" s="212"/>
      <c r="F39" s="213"/>
      <c r="G39" s="213"/>
      <c r="H39" s="215"/>
      <c r="I39" s="215"/>
      <c r="J39" s="214"/>
      <c r="K39" s="215"/>
      <c r="L39" s="216"/>
      <c r="M39" s="216"/>
      <c r="N39" s="222"/>
      <c r="O39" s="222"/>
      <c r="P39" s="222"/>
      <c r="Q39" s="222"/>
      <c r="R39" s="222"/>
      <c r="S39" s="217"/>
      <c r="T39" s="284"/>
      <c r="U39" s="284"/>
      <c r="V39" s="284"/>
      <c r="W39" s="284"/>
      <c r="X39" s="284"/>
      <c r="Y39" s="314">
        <f t="shared" si="13"/>
        <v>0</v>
      </c>
      <c r="Z39" s="218"/>
      <c r="AA39" s="219"/>
      <c r="AB39" s="220"/>
      <c r="AC39" s="221"/>
      <c r="AF39" s="283"/>
      <c r="AG39" s="283"/>
      <c r="AH39" s="283">
        <v>0</v>
      </c>
      <c r="AI39" s="283">
        <v>0</v>
      </c>
      <c r="AJ39" s="283">
        <v>0</v>
      </c>
      <c r="AK39" s="314">
        <f t="shared" si="11"/>
        <v>0</v>
      </c>
      <c r="AM39" s="283"/>
      <c r="AN39" s="283"/>
      <c r="AO39" s="283">
        <v>0</v>
      </c>
      <c r="AP39" s="283">
        <v>0</v>
      </c>
      <c r="AQ39" s="283">
        <v>0</v>
      </c>
      <c r="AR39" s="314">
        <f t="shared" si="12"/>
        <v>0</v>
      </c>
    </row>
    <row r="40" spans="3:44" ht="56.25" customHeight="1" thickBot="1" x14ac:dyDescent="0.3">
      <c r="C40" s="233"/>
      <c r="D40" s="233"/>
      <c r="E40" s="233"/>
      <c r="F40" s="233"/>
      <c r="G40" s="233"/>
      <c r="H40" s="233"/>
      <c r="I40" s="301"/>
      <c r="J40" s="234"/>
      <c r="K40" s="235"/>
      <c r="L40" s="236" t="s">
        <v>49</v>
      </c>
      <c r="N40" s="226">
        <f>SUM(N36:N39)</f>
        <v>0</v>
      </c>
      <c r="O40" s="226">
        <f>SUM(O36:O39)</f>
        <v>0</v>
      </c>
      <c r="P40" s="226">
        <f>SUM(P36:P39)</f>
        <v>0</v>
      </c>
      <c r="Q40" s="226">
        <f>SUM(Q36:Q39)</f>
        <v>0</v>
      </c>
      <c r="R40" s="226">
        <f>SUM(R36:R39)</f>
        <v>0</v>
      </c>
      <c r="S40" s="227"/>
      <c r="T40" s="285">
        <f>SUM(T36:T39)</f>
        <v>0</v>
      </c>
      <c r="U40" s="285">
        <f t="shared" ref="U40" si="14">SUM(U36:U39)</f>
        <v>0</v>
      </c>
      <c r="V40" s="285">
        <f t="shared" ref="V40" si="15">SUM(V36:V39)</f>
        <v>0</v>
      </c>
      <c r="W40" s="285">
        <f t="shared" ref="W40:X40" si="16">SUM(W36:W39)</f>
        <v>0</v>
      </c>
      <c r="X40" s="285">
        <f t="shared" si="16"/>
        <v>0</v>
      </c>
      <c r="Y40" s="285">
        <f t="shared" ref="Y40" si="17">SUM(Y36:Y39)</f>
        <v>0</v>
      </c>
      <c r="Z40" s="237"/>
      <c r="AA40" s="238"/>
      <c r="AB40" s="239"/>
      <c r="AC40" s="240"/>
    </row>
    <row r="41" spans="3:44" ht="48" customHeight="1" x14ac:dyDescent="0.25">
      <c r="C41" s="25"/>
      <c r="D41" s="25"/>
      <c r="E41" s="211" t="s">
        <v>27</v>
      </c>
      <c r="F41" s="25"/>
      <c r="G41" s="25"/>
      <c r="H41" s="25"/>
      <c r="I41" s="300"/>
      <c r="J41" s="25"/>
      <c r="K41" s="25"/>
      <c r="L41" s="25"/>
      <c r="M41" s="25"/>
      <c r="N41" s="25"/>
      <c r="O41" s="25"/>
      <c r="P41" s="25"/>
      <c r="Q41" s="25"/>
      <c r="R41" s="25"/>
      <c r="S41" s="25"/>
      <c r="T41" s="286"/>
      <c r="U41" s="286"/>
      <c r="V41" s="286"/>
      <c r="W41" s="286"/>
      <c r="X41" s="286"/>
      <c r="Y41" s="286"/>
      <c r="Z41" s="290"/>
      <c r="AA41" s="25"/>
      <c r="AB41" s="25"/>
      <c r="AC41" s="25"/>
    </row>
    <row r="42" spans="3:44" ht="15.6" x14ac:dyDescent="0.25">
      <c r="C42" s="212"/>
      <c r="D42" s="212"/>
      <c r="E42" s="212"/>
      <c r="F42" s="213"/>
      <c r="G42" s="213"/>
      <c r="H42" s="214"/>
      <c r="I42" s="215"/>
      <c r="J42" s="214"/>
      <c r="K42" s="215"/>
      <c r="L42" s="216"/>
      <c r="M42" s="216"/>
      <c r="N42" s="216"/>
      <c r="O42" s="216"/>
      <c r="P42" s="216"/>
      <c r="Q42" s="216"/>
      <c r="R42" s="216"/>
      <c r="S42" s="217"/>
      <c r="T42" s="283"/>
      <c r="U42" s="283"/>
      <c r="V42" s="283"/>
      <c r="W42" s="283"/>
      <c r="X42" s="283"/>
      <c r="Y42" s="314">
        <f>SUM(T42:X42)</f>
        <v>0</v>
      </c>
      <c r="Z42" s="218"/>
      <c r="AA42" s="219"/>
      <c r="AB42" s="220"/>
      <c r="AC42" s="221"/>
      <c r="AF42" s="283"/>
      <c r="AG42" s="283"/>
      <c r="AH42" s="283">
        <v>0</v>
      </c>
      <c r="AI42" s="283">
        <v>0</v>
      </c>
      <c r="AJ42" s="283">
        <v>0</v>
      </c>
      <c r="AK42" s="314">
        <f t="shared" ref="AK42:AK45" si="18">SUM(AF42:AJ42)</f>
        <v>0</v>
      </c>
      <c r="AM42" s="283"/>
      <c r="AN42" s="283"/>
      <c r="AO42" s="283">
        <v>0</v>
      </c>
      <c r="AP42" s="283">
        <v>0</v>
      </c>
      <c r="AQ42" s="283">
        <v>0</v>
      </c>
      <c r="AR42" s="314">
        <f t="shared" ref="AR42:AR45" si="19">SUM(AM42:AQ42)</f>
        <v>0</v>
      </c>
    </row>
    <row r="43" spans="3:44" ht="15.6" x14ac:dyDescent="0.25">
      <c r="C43" s="212"/>
      <c r="D43" s="212"/>
      <c r="E43" s="212"/>
      <c r="F43" s="213"/>
      <c r="G43" s="213"/>
      <c r="H43" s="214"/>
      <c r="I43" s="215"/>
      <c r="J43" s="214"/>
      <c r="K43" s="215"/>
      <c r="L43" s="216"/>
      <c r="M43" s="216"/>
      <c r="N43" s="222"/>
      <c r="O43" s="222"/>
      <c r="P43" s="222"/>
      <c r="Q43" s="222"/>
      <c r="R43" s="222"/>
      <c r="S43" s="217"/>
      <c r="T43" s="284"/>
      <c r="U43" s="284"/>
      <c r="V43" s="284"/>
      <c r="W43" s="284"/>
      <c r="X43" s="284"/>
      <c r="Y43" s="314">
        <f t="shared" ref="Y43:Y45" si="20">SUM(T43:X43)</f>
        <v>0</v>
      </c>
      <c r="Z43" s="218"/>
      <c r="AA43" s="219"/>
      <c r="AB43" s="220"/>
      <c r="AC43" s="221"/>
      <c r="AF43" s="283"/>
      <c r="AG43" s="283"/>
      <c r="AH43" s="283">
        <v>0</v>
      </c>
      <c r="AI43" s="283">
        <v>0</v>
      </c>
      <c r="AJ43" s="283">
        <v>0</v>
      </c>
      <c r="AK43" s="314">
        <f t="shared" si="18"/>
        <v>0</v>
      </c>
      <c r="AM43" s="283"/>
      <c r="AN43" s="283"/>
      <c r="AO43" s="283">
        <v>0</v>
      </c>
      <c r="AP43" s="283">
        <v>0</v>
      </c>
      <c r="AQ43" s="283">
        <v>0</v>
      </c>
      <c r="AR43" s="314">
        <f t="shared" si="19"/>
        <v>0</v>
      </c>
    </row>
    <row r="44" spans="3:44" ht="15.6" x14ac:dyDescent="0.25">
      <c r="C44" s="212"/>
      <c r="D44" s="212"/>
      <c r="E44" s="212"/>
      <c r="F44" s="213"/>
      <c r="G44" s="213"/>
      <c r="H44" s="214"/>
      <c r="I44" s="215"/>
      <c r="J44" s="214"/>
      <c r="K44" s="215"/>
      <c r="L44" s="216"/>
      <c r="M44" s="216"/>
      <c r="N44" s="222"/>
      <c r="O44" s="222"/>
      <c r="P44" s="222"/>
      <c r="Q44" s="222"/>
      <c r="R44" s="222"/>
      <c r="S44" s="217"/>
      <c r="T44" s="284"/>
      <c r="U44" s="284"/>
      <c r="V44" s="284"/>
      <c r="W44" s="284"/>
      <c r="X44" s="284"/>
      <c r="Y44" s="314">
        <f t="shared" si="20"/>
        <v>0</v>
      </c>
      <c r="Z44" s="218"/>
      <c r="AA44" s="219"/>
      <c r="AB44" s="220"/>
      <c r="AC44" s="221"/>
      <c r="AF44" s="283"/>
      <c r="AG44" s="283"/>
      <c r="AH44" s="283">
        <v>0</v>
      </c>
      <c r="AI44" s="283">
        <v>0</v>
      </c>
      <c r="AJ44" s="283">
        <v>0</v>
      </c>
      <c r="AK44" s="314">
        <f t="shared" si="18"/>
        <v>0</v>
      </c>
      <c r="AM44" s="283"/>
      <c r="AN44" s="283"/>
      <c r="AO44" s="283">
        <v>0</v>
      </c>
      <c r="AP44" s="283">
        <v>0</v>
      </c>
      <c r="AQ44" s="283">
        <v>0</v>
      </c>
      <c r="AR44" s="314">
        <f t="shared" si="19"/>
        <v>0</v>
      </c>
    </row>
    <row r="45" spans="3:44" ht="16.2" thickBot="1" x14ac:dyDescent="0.3">
      <c r="C45" s="212"/>
      <c r="D45" s="212"/>
      <c r="E45" s="212"/>
      <c r="F45" s="213"/>
      <c r="G45" s="213"/>
      <c r="H45" s="215"/>
      <c r="I45" s="215"/>
      <c r="J45" s="214"/>
      <c r="K45" s="215"/>
      <c r="L45" s="216"/>
      <c r="M45" s="216"/>
      <c r="N45" s="222"/>
      <c r="O45" s="222"/>
      <c r="P45" s="222"/>
      <c r="Q45" s="222"/>
      <c r="R45" s="222"/>
      <c r="S45" s="217"/>
      <c r="T45" s="284"/>
      <c r="U45" s="284"/>
      <c r="V45" s="284"/>
      <c r="W45" s="284"/>
      <c r="X45" s="284"/>
      <c r="Y45" s="314">
        <f t="shared" si="20"/>
        <v>0</v>
      </c>
      <c r="Z45" s="218"/>
      <c r="AA45" s="219"/>
      <c r="AB45" s="220"/>
      <c r="AC45" s="221"/>
      <c r="AF45" s="283"/>
      <c r="AG45" s="283"/>
      <c r="AH45" s="283">
        <v>0</v>
      </c>
      <c r="AI45" s="283">
        <v>0</v>
      </c>
      <c r="AJ45" s="283">
        <v>0</v>
      </c>
      <c r="AK45" s="314">
        <f t="shared" si="18"/>
        <v>0</v>
      </c>
      <c r="AM45" s="283"/>
      <c r="AN45" s="283"/>
      <c r="AO45" s="283">
        <v>0</v>
      </c>
      <c r="AP45" s="283">
        <v>0</v>
      </c>
      <c r="AQ45" s="283">
        <v>0</v>
      </c>
      <c r="AR45" s="314">
        <f t="shared" si="19"/>
        <v>0</v>
      </c>
    </row>
    <row r="46" spans="3:44" ht="56.25" customHeight="1" thickBot="1" x14ac:dyDescent="0.3">
      <c r="C46" s="12"/>
      <c r="D46" s="12"/>
      <c r="F46" s="12"/>
      <c r="G46" s="12"/>
      <c r="H46" s="12"/>
      <c r="J46" s="223"/>
      <c r="K46" s="224"/>
      <c r="L46" s="225" t="s">
        <v>50</v>
      </c>
      <c r="N46" s="226">
        <f>SUM(N42:N45)</f>
        <v>0</v>
      </c>
      <c r="O46" s="226">
        <f>SUM(O42:O45)</f>
        <v>0</v>
      </c>
      <c r="P46" s="226">
        <f>SUM(P42:P45)</f>
        <v>0</v>
      </c>
      <c r="Q46" s="226">
        <f>SUM(Q42:Q45)</f>
        <v>0</v>
      </c>
      <c r="R46" s="226">
        <f>SUM(R42:R45)</f>
        <v>0</v>
      </c>
      <c r="S46" s="227"/>
      <c r="T46" s="285">
        <f>SUM(T42:T45)</f>
        <v>0</v>
      </c>
      <c r="U46" s="285">
        <f>SUM(U42:U45)</f>
        <v>0</v>
      </c>
      <c r="V46" s="285">
        <f t="shared" ref="V46" si="21">SUM(V42:V45)</f>
        <v>0</v>
      </c>
      <c r="W46" s="285">
        <f t="shared" ref="W46:X46" si="22">SUM(W42:W45)</f>
        <v>0</v>
      </c>
      <c r="X46" s="285">
        <f t="shared" si="22"/>
        <v>0</v>
      </c>
      <c r="Y46" s="285">
        <f t="shared" ref="Y46" si="23">SUM(Y42:Y45)</f>
        <v>0</v>
      </c>
      <c r="Z46" s="228"/>
      <c r="AA46" s="229"/>
      <c r="AB46" s="230"/>
      <c r="AC46" s="231"/>
    </row>
    <row r="47" spans="3:44" ht="18.600000000000001" x14ac:dyDescent="0.55000000000000004">
      <c r="C47" s="25"/>
      <c r="D47" s="25"/>
      <c r="E47" s="241"/>
      <c r="F47" s="25"/>
      <c r="G47" s="25"/>
      <c r="H47" s="25"/>
      <c r="I47" s="25"/>
      <c r="J47" s="25"/>
      <c r="K47" s="25"/>
      <c r="L47" s="25"/>
      <c r="M47" s="25"/>
      <c r="N47" s="25"/>
      <c r="O47" s="25"/>
      <c r="P47" s="25"/>
      <c r="Q47" s="25"/>
      <c r="R47" s="25"/>
      <c r="S47" s="25"/>
      <c r="T47" s="286"/>
      <c r="U47" s="286"/>
      <c r="V47" s="286"/>
      <c r="W47" s="286"/>
      <c r="X47" s="286"/>
      <c r="Y47" s="286"/>
      <c r="Z47" s="290"/>
      <c r="AA47" s="25"/>
      <c r="AB47" s="25"/>
      <c r="AC47" s="25"/>
      <c r="AF47" s="283">
        <f>SUM(AF17:AF46)</f>
        <v>435645.67999999993</v>
      </c>
      <c r="AG47" s="283">
        <f t="shared" ref="AG47:AR47" si="24">SUM(AG17:AG46)</f>
        <v>435645.67999999993</v>
      </c>
      <c r="AH47" s="283">
        <f t="shared" si="24"/>
        <v>0</v>
      </c>
      <c r="AI47" s="283">
        <f t="shared" si="24"/>
        <v>0</v>
      </c>
      <c r="AJ47" s="283">
        <f t="shared" si="24"/>
        <v>0</v>
      </c>
      <c r="AK47" s="314">
        <f t="shared" si="24"/>
        <v>871291.35999999987</v>
      </c>
      <c r="AL47"/>
      <c r="AM47" s="283">
        <f t="shared" si="24"/>
        <v>217822.84</v>
      </c>
      <c r="AN47" s="283">
        <f t="shared" si="24"/>
        <v>217822.84</v>
      </c>
      <c r="AO47" s="283">
        <f t="shared" si="24"/>
        <v>0</v>
      </c>
      <c r="AP47" s="283">
        <f t="shared" si="24"/>
        <v>0</v>
      </c>
      <c r="AQ47" s="283">
        <f t="shared" si="24"/>
        <v>0</v>
      </c>
      <c r="AR47" s="314">
        <f t="shared" si="24"/>
        <v>435645.68</v>
      </c>
    </row>
    <row r="48" spans="3:44" s="26" customFormat="1" ht="60" customHeight="1" x14ac:dyDescent="0.55000000000000004">
      <c r="C48" s="212">
        <v>17</v>
      </c>
      <c r="D48" s="212"/>
      <c r="E48" s="212"/>
      <c r="F48" s="213"/>
      <c r="G48" s="213"/>
      <c r="H48" s="213"/>
      <c r="I48" s="242" t="s">
        <v>24</v>
      </c>
      <c r="J48" s="214"/>
      <c r="K48" s="215"/>
      <c r="L48" s="215" t="s">
        <v>146</v>
      </c>
      <c r="M48" s="216">
        <v>16</v>
      </c>
      <c r="N48" s="243"/>
      <c r="O48" s="243"/>
      <c r="P48" s="243"/>
      <c r="Q48" s="243"/>
      <c r="R48" s="243"/>
      <c r="S48" s="217"/>
      <c r="T48" s="296">
        <f>AM47</f>
        <v>217822.84</v>
      </c>
      <c r="U48" s="296">
        <f t="shared" ref="U48:X48" si="25">AN47</f>
        <v>217822.84</v>
      </c>
      <c r="V48" s="296">
        <f t="shared" si="25"/>
        <v>0</v>
      </c>
      <c r="W48" s="296">
        <f t="shared" si="25"/>
        <v>0</v>
      </c>
      <c r="X48" s="296">
        <f t="shared" si="25"/>
        <v>0</v>
      </c>
      <c r="Y48" s="314">
        <f>SUM(T48:X48)</f>
        <v>435645.68</v>
      </c>
      <c r="Z48" s="218"/>
      <c r="AA48" s="219"/>
      <c r="AB48" s="212"/>
      <c r="AC48" s="221"/>
    </row>
    <row r="49" spans="3:29" s="26" customFormat="1" ht="60" customHeight="1" x14ac:dyDescent="0.55000000000000004">
      <c r="C49" s="212">
        <v>18</v>
      </c>
      <c r="D49" s="212"/>
      <c r="E49" s="212"/>
      <c r="F49" s="213"/>
      <c r="G49" s="213"/>
      <c r="H49" s="213"/>
      <c r="I49" s="242" t="s">
        <v>25</v>
      </c>
      <c r="J49" s="214"/>
      <c r="K49" s="215"/>
      <c r="L49" s="215" t="s">
        <v>87</v>
      </c>
      <c r="M49" s="216"/>
      <c r="N49" s="243"/>
      <c r="O49" s="243"/>
      <c r="P49" s="243"/>
      <c r="Q49" s="243"/>
      <c r="R49" s="243"/>
      <c r="S49" s="217"/>
      <c r="T49" s="296">
        <v>0</v>
      </c>
      <c r="U49" s="296">
        <v>0</v>
      </c>
      <c r="V49" s="296">
        <v>0</v>
      </c>
      <c r="W49" s="296">
        <v>0</v>
      </c>
      <c r="X49" s="296">
        <v>0</v>
      </c>
      <c r="Y49" s="314">
        <f>SUM(T49:X49)</f>
        <v>0</v>
      </c>
      <c r="Z49" s="218"/>
      <c r="AA49" s="219"/>
      <c r="AB49" s="212"/>
      <c r="AC49" s="221"/>
    </row>
    <row r="50" spans="3:29" ht="60" customHeight="1" x14ac:dyDescent="0.25">
      <c r="C50" s="244">
        <v>19</v>
      </c>
      <c r="D50" s="244"/>
      <c r="E50" s="244"/>
      <c r="F50" s="245"/>
      <c r="G50" s="245"/>
      <c r="H50" s="245"/>
      <c r="I50" s="246" t="s">
        <v>46</v>
      </c>
      <c r="J50" s="214"/>
      <c r="K50" s="215"/>
      <c r="L50" s="247"/>
      <c r="M50" s="247"/>
      <c r="N50" s="243"/>
      <c r="O50" s="243"/>
      <c r="P50" s="243"/>
      <c r="Q50" s="243"/>
      <c r="R50" s="243"/>
      <c r="S50" s="248"/>
      <c r="T50" s="297">
        <f>AF47</f>
        <v>435645.67999999993</v>
      </c>
      <c r="U50" s="297">
        <f t="shared" ref="U50:X50" si="26">AG47</f>
        <v>435645.67999999993</v>
      </c>
      <c r="V50" s="297">
        <f t="shared" si="26"/>
        <v>0</v>
      </c>
      <c r="W50" s="297">
        <f t="shared" si="26"/>
        <v>0</v>
      </c>
      <c r="X50" s="297">
        <f t="shared" si="26"/>
        <v>0</v>
      </c>
      <c r="Y50" s="314">
        <f>SUM(T50:X50)</f>
        <v>871291.35999999987</v>
      </c>
      <c r="Z50" s="218"/>
      <c r="AA50" s="219"/>
      <c r="AB50" s="244"/>
      <c r="AC50" s="249"/>
    </row>
    <row r="51" spans="3:29" ht="23.25" customHeight="1" x14ac:dyDescent="0.25">
      <c r="C51" s="27"/>
      <c r="D51" s="27"/>
      <c r="E51" s="27"/>
      <c r="F51" s="28"/>
      <c r="G51" s="28"/>
      <c r="H51" s="28"/>
      <c r="I51" s="29"/>
      <c r="J51" s="29"/>
      <c r="K51" s="29"/>
      <c r="L51" s="29"/>
      <c r="M51" s="29"/>
      <c r="N51" s="295">
        <f>N34+N40+N46</f>
        <v>147</v>
      </c>
      <c r="O51" s="295">
        <f t="shared" ref="O51:R51" si="27">SUM(O48:O50)+O34+O40+O46</f>
        <v>11328</v>
      </c>
      <c r="P51" s="295">
        <f t="shared" si="27"/>
        <v>5794</v>
      </c>
      <c r="Q51" s="295">
        <f t="shared" si="27"/>
        <v>2186</v>
      </c>
      <c r="R51" s="295">
        <f t="shared" si="27"/>
        <v>30</v>
      </c>
      <c r="S51" s="250"/>
      <c r="T51" s="298">
        <f>SUM(T48:T50)+T34+T40+T46</f>
        <v>22435752.489999998</v>
      </c>
      <c r="U51" s="298">
        <f t="shared" ref="U51:Y51" si="28">SUM(U48:U50)+U34+U40+U46</f>
        <v>22435752.390000001</v>
      </c>
      <c r="V51" s="298">
        <f t="shared" si="28"/>
        <v>0</v>
      </c>
      <c r="W51" s="298">
        <f t="shared" si="28"/>
        <v>0</v>
      </c>
      <c r="X51" s="298">
        <f t="shared" si="28"/>
        <v>0</v>
      </c>
      <c r="Y51" s="298">
        <f t="shared" si="28"/>
        <v>44871504.879999995</v>
      </c>
      <c r="Z51" s="291"/>
      <c r="AA51" s="32"/>
      <c r="AB51" s="27"/>
      <c r="AC51" s="32"/>
    </row>
    <row r="52" spans="3:29" ht="21" customHeight="1" x14ac:dyDescent="0.25">
      <c r="C52" s="27"/>
      <c r="D52" s="27"/>
      <c r="E52" s="27"/>
      <c r="F52" s="28"/>
      <c r="G52" s="28"/>
      <c r="H52" s="28"/>
      <c r="I52" s="29"/>
      <c r="J52" s="29"/>
      <c r="K52" s="29"/>
      <c r="L52" s="30"/>
      <c r="M52" s="30"/>
      <c r="N52" s="30"/>
      <c r="O52" s="30"/>
      <c r="P52" s="30"/>
      <c r="Q52" s="30"/>
      <c r="R52" s="30"/>
      <c r="S52" s="30"/>
      <c r="T52" s="31"/>
      <c r="U52" s="31"/>
      <c r="V52" s="31"/>
      <c r="W52" s="31"/>
      <c r="X52" s="31"/>
      <c r="Y52" s="31"/>
      <c r="Z52" s="292"/>
      <c r="AA52" s="32"/>
      <c r="AB52" s="27"/>
      <c r="AC52" s="32"/>
    </row>
    <row r="53" spans="3:29" s="13" customFormat="1" ht="21" x14ac:dyDescent="0.35">
      <c r="E53" s="251"/>
      <c r="F53" s="252"/>
      <c r="G53" s="253"/>
      <c r="H53" s="254"/>
      <c r="I53" s="254"/>
      <c r="J53" s="254"/>
      <c r="K53" s="255" t="s">
        <v>44</v>
      </c>
      <c r="L53" s="256"/>
      <c r="M53" s="256"/>
      <c r="N53" s="257"/>
      <c r="O53" s="258" t="s">
        <v>45</v>
      </c>
      <c r="P53" s="35"/>
      <c r="Q53" s="35"/>
      <c r="R53" s="35"/>
      <c r="S53" s="35"/>
      <c r="T53" s="35"/>
      <c r="V53" s="259"/>
      <c r="W53" s="259"/>
      <c r="X53" s="259"/>
      <c r="Y53" s="260"/>
      <c r="Z53" s="293"/>
      <c r="AA53" s="39"/>
      <c r="AB53" s="39"/>
      <c r="AC53" s="39"/>
    </row>
    <row r="54" spans="3:29" s="13" customFormat="1" ht="24.6" x14ac:dyDescent="0.4">
      <c r="D54" s="313" t="str">
        <f>'Res gral 26-01'!B40</f>
        <v>El presente anexo técnico se firma en cuatro ejemplares originales, a los  30  días del mes de mayo de 2025</v>
      </c>
      <c r="E54" s="35"/>
      <c r="F54" s="252"/>
      <c r="G54" s="253"/>
      <c r="H54" s="253"/>
      <c r="I54" s="253"/>
      <c r="J54" s="354" t="s">
        <v>69</v>
      </c>
      <c r="K54" s="354"/>
      <c r="L54" s="354"/>
      <c r="M54" s="354"/>
      <c r="N54" s="35"/>
      <c r="O54" s="261" t="s">
        <v>33</v>
      </c>
      <c r="P54" s="258" t="s">
        <v>38</v>
      </c>
      <c r="Q54" s="35"/>
      <c r="R54" s="35"/>
      <c r="S54" s="35"/>
      <c r="T54" s="35"/>
      <c r="U54" s="262"/>
      <c r="V54" s="263"/>
      <c r="W54" s="259"/>
      <c r="X54" s="259"/>
      <c r="Y54" s="260"/>
      <c r="Z54" s="293"/>
      <c r="AA54" s="39"/>
      <c r="AB54" s="39"/>
      <c r="AC54" s="39"/>
    </row>
    <row r="55" spans="3:29" s="13" customFormat="1" ht="21" x14ac:dyDescent="0.4">
      <c r="E55" s="35"/>
      <c r="F55" s="252"/>
      <c r="G55" s="253"/>
      <c r="H55" s="253"/>
      <c r="I55" s="253"/>
      <c r="J55" s="361" t="s">
        <v>70</v>
      </c>
      <c r="K55" s="361"/>
      <c r="L55" s="361"/>
      <c r="M55" s="361"/>
      <c r="N55" s="35"/>
      <c r="O55" s="261" t="s">
        <v>34</v>
      </c>
      <c r="P55" s="258" t="s">
        <v>39</v>
      </c>
      <c r="Q55" s="35"/>
      <c r="R55" s="35"/>
      <c r="S55" s="35"/>
      <c r="T55" s="35"/>
      <c r="U55" s="262"/>
      <c r="V55" s="263"/>
      <c r="W55" s="259"/>
      <c r="X55" s="259"/>
      <c r="Y55" s="260"/>
      <c r="Z55" s="293"/>
      <c r="AA55" s="39"/>
      <c r="AB55" s="39"/>
      <c r="AC55" s="39"/>
    </row>
    <row r="56" spans="3:29" s="13" customFormat="1" ht="21" x14ac:dyDescent="0.4">
      <c r="E56" s="35"/>
      <c r="F56" s="252"/>
      <c r="G56" s="253"/>
      <c r="H56" s="253"/>
      <c r="I56" s="253"/>
      <c r="J56" s="354" t="s">
        <v>153</v>
      </c>
      <c r="K56" s="354"/>
      <c r="L56" s="354"/>
      <c r="M56" s="354"/>
      <c r="N56" s="35"/>
      <c r="O56" s="261" t="s">
        <v>35</v>
      </c>
      <c r="P56" s="258" t="s">
        <v>40</v>
      </c>
      <c r="Q56" s="35"/>
      <c r="R56" s="35"/>
      <c r="S56" s="35"/>
      <c r="T56" s="35"/>
      <c r="U56" s="262"/>
      <c r="V56" s="262"/>
      <c r="Z56" s="294"/>
    </row>
    <row r="57" spans="3:29" s="13" customFormat="1" ht="21" x14ac:dyDescent="0.4">
      <c r="E57" s="35"/>
      <c r="F57" s="253"/>
      <c r="G57" s="253"/>
      <c r="H57" s="253"/>
      <c r="I57" s="253"/>
      <c r="J57" s="264"/>
      <c r="K57" s="264"/>
      <c r="L57" s="261"/>
      <c r="M57" s="265"/>
      <c r="N57" s="35"/>
      <c r="O57" s="261" t="s">
        <v>36</v>
      </c>
      <c r="P57" s="258" t="s">
        <v>41</v>
      </c>
      <c r="Q57" s="35"/>
      <c r="R57" s="35"/>
      <c r="S57" s="35"/>
      <c r="T57" s="35"/>
      <c r="U57" s="262"/>
      <c r="V57" s="262"/>
      <c r="Z57" s="294"/>
    </row>
    <row r="58" spans="3:29" s="13" customFormat="1" ht="21" x14ac:dyDescent="0.4">
      <c r="E58" s="35"/>
      <c r="G58" s="253"/>
      <c r="H58" s="253"/>
      <c r="I58" s="253"/>
      <c r="J58" s="266"/>
      <c r="K58" s="266"/>
      <c r="L58" s="261"/>
      <c r="M58" s="265"/>
      <c r="N58" s="35"/>
      <c r="O58" s="261"/>
      <c r="P58" s="258"/>
      <c r="Q58" s="35"/>
      <c r="R58" s="35"/>
      <c r="S58" s="35"/>
      <c r="T58" s="35"/>
      <c r="U58" s="262"/>
      <c r="V58" s="262"/>
      <c r="Z58" s="294"/>
    </row>
    <row r="59" spans="3:29" s="13" customFormat="1" ht="21" x14ac:dyDescent="0.4">
      <c r="E59" s="35"/>
      <c r="G59" s="253"/>
      <c r="H59" s="253"/>
      <c r="I59" s="253"/>
      <c r="J59" s="35"/>
      <c r="K59" s="35"/>
      <c r="L59" s="261"/>
      <c r="M59" s="265"/>
      <c r="N59" s="35"/>
      <c r="O59" s="35"/>
      <c r="P59" s="267"/>
      <c r="Q59" s="35"/>
      <c r="R59" s="35"/>
      <c r="S59" s="35"/>
      <c r="T59" s="35"/>
      <c r="U59" s="262"/>
      <c r="V59" s="262"/>
      <c r="Z59" s="294"/>
    </row>
    <row r="60" spans="3:29" s="13" customFormat="1" ht="15.6" x14ac:dyDescent="0.3">
      <c r="L60" s="268"/>
      <c r="M60" s="269"/>
      <c r="Z60" s="294"/>
    </row>
    <row r="61" spans="3:29" s="13" customFormat="1" x14ac:dyDescent="0.25">
      <c r="Z61" s="294"/>
    </row>
    <row r="62" spans="3:29" s="35" customFormat="1" ht="22.8" x14ac:dyDescent="0.55000000000000004">
      <c r="F62"/>
      <c r="G62"/>
      <c r="H62"/>
      <c r="I62"/>
      <c r="J62"/>
      <c r="K62"/>
      <c r="L62"/>
      <c r="M62"/>
      <c r="N62"/>
      <c r="O62"/>
      <c r="P62"/>
      <c r="Q62"/>
      <c r="R62"/>
      <c r="S62"/>
      <c r="T62"/>
      <c r="U62"/>
      <c r="V62"/>
      <c r="W62"/>
      <c r="X62"/>
      <c r="Y62"/>
      <c r="Z62"/>
      <c r="AA62"/>
    </row>
    <row r="63" spans="3:29" s="35" customFormat="1" ht="22.8" x14ac:dyDescent="0.55000000000000004">
      <c r="F63"/>
      <c r="G63"/>
      <c r="H63"/>
      <c r="I63"/>
      <c r="J63"/>
      <c r="K63"/>
      <c r="L63"/>
      <c r="M63"/>
      <c r="N63"/>
      <c r="O63"/>
      <c r="P63"/>
      <c r="Q63"/>
      <c r="R63"/>
      <c r="S63"/>
      <c r="T63"/>
      <c r="U63"/>
      <c r="V63"/>
      <c r="W63"/>
      <c r="X63"/>
      <c r="Y63"/>
      <c r="Z63"/>
      <c r="AA63"/>
    </row>
    <row r="64" spans="3:29" s="35" customFormat="1" ht="22.8" x14ac:dyDescent="0.55000000000000004">
      <c r="F64"/>
      <c r="G64"/>
      <c r="H64"/>
      <c r="I64"/>
      <c r="J64"/>
      <c r="K64"/>
      <c r="L64"/>
      <c r="M64"/>
      <c r="N64"/>
      <c r="O64"/>
      <c r="P64"/>
      <c r="Q64"/>
      <c r="R64"/>
      <c r="S64"/>
      <c r="T64"/>
      <c r="U64"/>
      <c r="V64"/>
      <c r="W64"/>
      <c r="X64"/>
      <c r="Y64"/>
      <c r="Z64"/>
      <c r="AA64"/>
    </row>
    <row r="65" spans="6:27" s="35" customFormat="1" ht="22.8" x14ac:dyDescent="0.55000000000000004">
      <c r="F65"/>
      <c r="G65"/>
      <c r="H65"/>
      <c r="I65"/>
      <c r="J65"/>
      <c r="K65"/>
      <c r="L65"/>
      <c r="M65"/>
      <c r="N65"/>
      <c r="O65"/>
      <c r="P65"/>
      <c r="Q65"/>
      <c r="R65"/>
      <c r="S65"/>
      <c r="T65"/>
      <c r="U65"/>
      <c r="V65"/>
      <c r="W65"/>
      <c r="X65"/>
      <c r="Y65"/>
      <c r="Z65"/>
      <c r="AA65"/>
    </row>
    <row r="66" spans="6:27" s="35" customFormat="1" ht="22.8" x14ac:dyDescent="0.55000000000000004">
      <c r="F66"/>
      <c r="G66"/>
      <c r="H66"/>
      <c r="I66"/>
      <c r="J66"/>
      <c r="K66"/>
      <c r="L66"/>
      <c r="M66"/>
      <c r="N66"/>
      <c r="O66"/>
      <c r="P66"/>
      <c r="Q66"/>
      <c r="R66"/>
      <c r="S66"/>
      <c r="T66"/>
      <c r="U66"/>
      <c r="V66"/>
      <c r="W66"/>
      <c r="X66"/>
      <c r="Y66"/>
      <c r="Z66"/>
      <c r="AA66"/>
    </row>
    <row r="67" spans="6:27" s="35" customFormat="1" ht="22.8" x14ac:dyDescent="0.55000000000000004">
      <c r="F67"/>
      <c r="G67"/>
      <c r="H67"/>
      <c r="I67"/>
      <c r="J67"/>
      <c r="K67"/>
      <c r="L67"/>
      <c r="M67"/>
      <c r="N67"/>
      <c r="O67"/>
      <c r="P67"/>
      <c r="Q67"/>
      <c r="R67"/>
      <c r="S67"/>
      <c r="T67"/>
      <c r="U67"/>
      <c r="V67"/>
      <c r="W67"/>
      <c r="X67"/>
      <c r="Y67"/>
      <c r="Z67"/>
      <c r="AA67"/>
    </row>
    <row r="68" spans="6:27" ht="18.600000000000001" x14ac:dyDescent="0.55000000000000004">
      <c r="F68"/>
      <c r="G68"/>
      <c r="H68"/>
      <c r="I68"/>
      <c r="J68"/>
      <c r="K68"/>
      <c r="L68"/>
      <c r="M68"/>
      <c r="N68"/>
      <c r="O68"/>
      <c r="P68"/>
      <c r="Q68"/>
      <c r="R68"/>
      <c r="S68"/>
      <c r="T68"/>
      <c r="U68"/>
      <c r="V68"/>
      <c r="W68"/>
      <c r="X68"/>
      <c r="Y68"/>
      <c r="Z68"/>
      <c r="AA68"/>
    </row>
  </sheetData>
  <mergeCells count="24">
    <mergeCell ref="J55:M55"/>
    <mergeCell ref="C12:C14"/>
    <mergeCell ref="E12:G13"/>
    <mergeCell ref="Z12:Z14"/>
    <mergeCell ref="T12:Y13"/>
    <mergeCell ref="N12:R13"/>
    <mergeCell ref="L12:M13"/>
    <mergeCell ref="D12:D14"/>
    <mergeCell ref="AF12:AK13"/>
    <mergeCell ref="AM12:AR13"/>
    <mergeCell ref="J56:M56"/>
    <mergeCell ref="I8:AB8"/>
    <mergeCell ref="F3:AC3"/>
    <mergeCell ref="F4:AC4"/>
    <mergeCell ref="F5:AC5"/>
    <mergeCell ref="F7:AC7"/>
    <mergeCell ref="AB12:AB14"/>
    <mergeCell ref="AC12:AC14"/>
    <mergeCell ref="J12:J14"/>
    <mergeCell ref="I12:I14"/>
    <mergeCell ref="K12:K13"/>
    <mergeCell ref="H12:H14"/>
    <mergeCell ref="AA12:AA14"/>
    <mergeCell ref="J54:M54"/>
  </mergeCells>
  <printOptions horizontalCentered="1"/>
  <pageMargins left="0.25" right="0.25" top="0.75" bottom="0.75" header="0.3" footer="0.3"/>
  <pageSetup paperSize="14" scale="22" fitToHeight="0" orientation="landscape" r:id="rId1"/>
  <headerFooter scaleWithDoc="0" alignWithMargins="0"/>
  <drawing r:id="rId2"/>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00000000-0002-0000-0100-000000000000}">
          <x14:formula1>
            <xm:f>Catalogos2024!$A$5:$A$7</xm:f>
          </x14:formula1>
          <xm:sqref>J48:J50 J16:J33</xm:sqref>
        </x14:dataValidation>
        <x14:dataValidation type="list" allowBlank="1" showInputMessage="1" showErrorMessage="1" xr:uid="{00000000-0002-0000-0100-000001000000}">
          <x14:formula1>
            <xm:f>INDIRECT(VLOOKUP(J16,Catalogos2024!$A$5:$B$7,2,0))</xm:f>
          </x14:formula1>
          <xm:sqref>K16:K33</xm:sqref>
        </x14:dataValidation>
        <x14:dataValidation type="list" allowBlank="1" showInputMessage="1" showErrorMessage="1" xr:uid="{00000000-0002-0000-0100-000002000000}">
          <x14:formula1>
            <xm:f>Catalogos2024!$A$11:$A$12</xm:f>
          </x14:formula1>
          <xm:sqref>J36:J39</xm:sqref>
        </x14:dataValidation>
        <x14:dataValidation type="list" allowBlank="1" showInputMessage="1" showErrorMessage="1" xr:uid="{00000000-0002-0000-0100-000003000000}">
          <x14:formula1>
            <xm:f>INDIRECT(VLOOKUP(J36,Catalogos2024!$A$11:$B$12,2,0))</xm:f>
          </x14:formula1>
          <xm:sqref>K36:K39</xm:sqref>
        </x14:dataValidation>
        <x14:dataValidation type="list" allowBlank="1" showInputMessage="1" showErrorMessage="1" xr:uid="{00000000-0002-0000-0100-000004000000}">
          <x14:formula1>
            <xm:f>Catalogos2024!$A$17:$A$18</xm:f>
          </x14:formula1>
          <xm:sqref>J42:J45</xm:sqref>
        </x14:dataValidation>
        <x14:dataValidation type="list" allowBlank="1" showInputMessage="1" showErrorMessage="1" xr:uid="{00000000-0002-0000-0100-000005000000}">
          <x14:formula1>
            <xm:f>INDIRECT(VLOOKUP(J42,Catalogos2024!$A$17:$B$18,2,0))</xm:f>
          </x14:formula1>
          <xm:sqref>K42:K45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AS56"/>
  <sheetViews>
    <sheetView showGridLines="0" showRuler="0" view="pageBreakPreview" topLeftCell="K35" zoomScale="55" zoomScaleNormal="40" zoomScaleSheetLayoutView="55" zoomScalePageLayoutView="30" workbookViewId="0">
      <selection activeCell="P45" sqref="P45"/>
    </sheetView>
  </sheetViews>
  <sheetFormatPr baseColWidth="10" defaultColWidth="11" defaultRowHeight="15" x14ac:dyDescent="0.25"/>
  <cols>
    <col min="1" max="2" width="1.6328125" style="12" customWidth="1"/>
    <col min="3" max="3" width="6.36328125" style="15" customWidth="1"/>
    <col min="4" max="4" width="19.08984375" style="15" customWidth="1"/>
    <col min="5" max="5" width="20.453125" style="12" customWidth="1"/>
    <col min="6" max="7" width="24.453125" style="16" customWidth="1"/>
    <col min="8" max="8" width="17.453125" style="16" bestFit="1" customWidth="1"/>
    <col min="9" max="9" width="91.6328125" style="12" customWidth="1"/>
    <col min="10" max="10" width="15.08984375" style="12" customWidth="1"/>
    <col min="11" max="11" width="16.7265625" style="12" customWidth="1"/>
    <col min="12" max="12" width="11.90625" style="12" customWidth="1"/>
    <col min="13" max="13" width="13.6328125" style="12" customWidth="1"/>
    <col min="14" max="15" width="9.6328125" style="12" customWidth="1"/>
    <col min="16" max="17" width="11.08984375" style="12" customWidth="1"/>
    <col min="18" max="18" width="17.26953125" style="12" customWidth="1"/>
    <col min="19" max="19" width="2.7265625" style="12" customWidth="1"/>
    <col min="20" max="20" width="15.90625" style="12" customWidth="1"/>
    <col min="21" max="21" width="17.1796875" style="12" bestFit="1" customWidth="1"/>
    <col min="22" max="25" width="15.90625" style="12" customWidth="1"/>
    <col min="26" max="26" width="13.6328125" style="12" customWidth="1"/>
    <col min="27" max="27" width="16.7265625" style="12" customWidth="1"/>
    <col min="28" max="28" width="14.36328125" style="12" customWidth="1"/>
    <col min="29" max="29" width="15.36328125" style="12" customWidth="1"/>
    <col min="30" max="30" width="5" style="12" customWidth="1"/>
    <col min="31" max="31" width="3.26953125" style="12" customWidth="1"/>
    <col min="32" max="36" width="11" style="12"/>
    <col min="37" max="37" width="12.6328125" style="12" bestFit="1" customWidth="1"/>
    <col min="38" max="38" width="3.26953125" style="12" customWidth="1"/>
    <col min="39" max="16384" width="11" style="12"/>
  </cols>
  <sheetData>
    <row r="1" spans="3:44" ht="10.5" customHeight="1" x14ac:dyDescent="0.75">
      <c r="C1" s="138"/>
      <c r="D1" s="138"/>
      <c r="E1" s="69"/>
      <c r="F1" s="137"/>
      <c r="G1" s="137"/>
      <c r="H1" s="137"/>
      <c r="I1" s="69"/>
      <c r="J1" s="69"/>
      <c r="K1" s="69"/>
      <c r="L1" s="69"/>
      <c r="M1" s="69"/>
      <c r="N1" s="69"/>
      <c r="O1" s="69"/>
      <c r="P1" s="69"/>
      <c r="Q1" s="69"/>
      <c r="R1" s="69"/>
      <c r="S1" s="69"/>
      <c r="T1" s="69"/>
      <c r="U1" s="69"/>
      <c r="V1" s="69"/>
      <c r="W1" s="69"/>
      <c r="X1" s="69"/>
      <c r="Y1" s="69"/>
      <c r="Z1" s="69"/>
      <c r="AA1" s="69"/>
      <c r="AB1" s="69"/>
      <c r="AC1" s="69"/>
    </row>
    <row r="2" spans="3:44" s="17" customFormat="1" ht="3.75" customHeight="1" x14ac:dyDescent="0.75">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row>
    <row r="3" spans="3:44" s="17" customFormat="1" ht="33" customHeight="1" x14ac:dyDescent="0.75">
      <c r="C3" s="139"/>
      <c r="D3" s="139"/>
      <c r="E3" s="140"/>
      <c r="F3" s="368" t="s">
        <v>154</v>
      </c>
      <c r="G3" s="368"/>
      <c r="H3" s="368"/>
      <c r="I3" s="368"/>
      <c r="J3" s="368"/>
      <c r="K3" s="368"/>
      <c r="L3" s="368"/>
      <c r="M3" s="368"/>
      <c r="N3" s="368"/>
      <c r="O3" s="368"/>
      <c r="P3" s="368"/>
      <c r="Q3" s="368"/>
      <c r="R3" s="368"/>
      <c r="S3" s="368"/>
      <c r="T3" s="368"/>
      <c r="U3" s="368"/>
      <c r="V3" s="368"/>
      <c r="W3" s="368"/>
      <c r="X3" s="368"/>
      <c r="Y3" s="368"/>
      <c r="Z3" s="368"/>
      <c r="AA3" s="368"/>
      <c r="AB3" s="368"/>
      <c r="AC3" s="368"/>
    </row>
    <row r="4" spans="3:44" s="17" customFormat="1" ht="33" customHeight="1" x14ac:dyDescent="0.75">
      <c r="C4" s="139"/>
      <c r="D4" s="139"/>
      <c r="E4" s="141"/>
      <c r="F4" s="368" t="str">
        <f>'Res gral 26-01'!E4</f>
        <v>Anexo de Ejecución PROAGUA Núm. 26 - 01 / 2025</v>
      </c>
      <c r="G4" s="368"/>
      <c r="H4" s="368"/>
      <c r="I4" s="368"/>
      <c r="J4" s="368"/>
      <c r="K4" s="368"/>
      <c r="L4" s="368"/>
      <c r="M4" s="368"/>
      <c r="N4" s="368"/>
      <c r="O4" s="368"/>
      <c r="P4" s="368"/>
      <c r="Q4" s="368"/>
      <c r="R4" s="368"/>
      <c r="S4" s="368"/>
      <c r="T4" s="368"/>
      <c r="U4" s="368"/>
      <c r="V4" s="368"/>
      <c r="W4" s="368"/>
      <c r="X4" s="368"/>
      <c r="Y4" s="368"/>
      <c r="Z4" s="368"/>
      <c r="AA4" s="368"/>
      <c r="AB4" s="368"/>
      <c r="AC4" s="368"/>
    </row>
    <row r="5" spans="3:44" s="17" customFormat="1" ht="33" customHeight="1" x14ac:dyDescent="0.75">
      <c r="C5" s="139"/>
      <c r="D5" s="139"/>
      <c r="E5" s="141"/>
      <c r="F5" s="368" t="str">
        <f>'Res gral 26-01'!E5</f>
        <v>Anexo Técnico Núm. 01 / 2025</v>
      </c>
      <c r="G5" s="368"/>
      <c r="H5" s="368"/>
      <c r="I5" s="368"/>
      <c r="J5" s="368"/>
      <c r="K5" s="368"/>
      <c r="L5" s="368"/>
      <c r="M5" s="368"/>
      <c r="N5" s="368"/>
      <c r="O5" s="368"/>
      <c r="P5" s="368"/>
      <c r="Q5" s="368"/>
      <c r="R5" s="368"/>
      <c r="S5" s="368"/>
      <c r="T5" s="368"/>
      <c r="U5" s="368"/>
      <c r="V5" s="368"/>
      <c r="W5" s="368"/>
      <c r="X5" s="368"/>
      <c r="Y5" s="368"/>
      <c r="Z5" s="368"/>
      <c r="AA5" s="368"/>
      <c r="AB5" s="368"/>
      <c r="AC5" s="368"/>
    </row>
    <row r="6" spans="3:44" s="17" customFormat="1" ht="24" customHeight="1" x14ac:dyDescent="1.4">
      <c r="C6" s="139"/>
      <c r="D6" s="139"/>
      <c r="E6" s="142"/>
      <c r="F6" s="143"/>
      <c r="G6" s="143"/>
      <c r="H6" s="143"/>
      <c r="I6" s="143"/>
      <c r="J6" s="144"/>
      <c r="K6" s="143"/>
      <c r="L6" s="143"/>
      <c r="M6" s="143"/>
      <c r="N6" s="143"/>
      <c r="O6" s="143"/>
      <c r="P6" s="143"/>
      <c r="Q6" s="143"/>
      <c r="R6" s="143"/>
      <c r="S6" s="143"/>
      <c r="T6" s="143"/>
      <c r="U6" s="145"/>
      <c r="V6" s="145"/>
      <c r="W6" s="145"/>
      <c r="X6" s="145"/>
      <c r="Y6" s="145"/>
      <c r="Z6" s="145"/>
      <c r="AA6" s="145"/>
      <c r="AB6" s="145"/>
      <c r="AC6" s="144"/>
    </row>
    <row r="7" spans="3:44" s="17" customFormat="1" ht="45" x14ac:dyDescent="0.75">
      <c r="C7" s="139"/>
      <c r="D7" s="139"/>
      <c r="E7" s="141"/>
      <c r="F7" s="368" t="s">
        <v>55</v>
      </c>
      <c r="G7" s="368"/>
      <c r="H7" s="368"/>
      <c r="I7" s="368"/>
      <c r="J7" s="368"/>
      <c r="K7" s="368"/>
      <c r="L7" s="368"/>
      <c r="M7" s="368"/>
      <c r="N7" s="368"/>
      <c r="O7" s="368"/>
      <c r="P7" s="368"/>
      <c r="Q7" s="368"/>
      <c r="R7" s="368"/>
      <c r="S7" s="368"/>
      <c r="T7" s="368"/>
      <c r="U7" s="368"/>
      <c r="V7" s="368"/>
      <c r="W7" s="368"/>
      <c r="X7" s="368"/>
      <c r="Y7" s="368"/>
      <c r="Z7" s="368"/>
      <c r="AA7" s="368"/>
      <c r="AB7" s="368"/>
      <c r="AC7" s="368"/>
    </row>
    <row r="8" spans="3:44" s="17" customFormat="1" ht="94.5" customHeight="1" x14ac:dyDescent="0.95">
      <c r="C8" s="146"/>
      <c r="D8" s="146"/>
      <c r="E8" s="139"/>
      <c r="F8" s="147"/>
      <c r="G8" s="148"/>
      <c r="H8" s="148"/>
      <c r="I8" s="369" t="s">
        <v>155</v>
      </c>
      <c r="J8" s="369"/>
      <c r="K8" s="369"/>
      <c r="L8" s="369"/>
      <c r="M8" s="369"/>
      <c r="N8" s="369"/>
      <c r="O8" s="369"/>
      <c r="P8" s="369"/>
      <c r="Q8" s="369"/>
      <c r="R8" s="369"/>
      <c r="S8" s="369"/>
      <c r="T8" s="369"/>
      <c r="U8" s="369"/>
      <c r="V8" s="369"/>
      <c r="W8" s="369"/>
      <c r="X8" s="369"/>
      <c r="Y8" s="369"/>
      <c r="Z8" s="369"/>
      <c r="AA8" s="369"/>
      <c r="AB8" s="369"/>
      <c r="AC8" s="148"/>
    </row>
    <row r="9" spans="3:44" ht="23.4" x14ac:dyDescent="0.75">
      <c r="C9" s="69"/>
      <c r="D9" s="69"/>
      <c r="E9" s="69"/>
      <c r="F9" s="69"/>
      <c r="G9" s="69"/>
      <c r="H9" s="69"/>
      <c r="I9" s="149"/>
      <c r="J9" s="149"/>
      <c r="K9" s="149"/>
      <c r="L9" s="149"/>
      <c r="M9" s="149"/>
      <c r="N9" s="149"/>
      <c r="O9" s="149"/>
      <c r="P9" s="149"/>
      <c r="Q9" s="149"/>
      <c r="R9" s="149"/>
      <c r="S9" s="149"/>
      <c r="T9" s="149"/>
      <c r="U9" s="149"/>
      <c r="V9" s="139"/>
      <c r="W9" s="139"/>
      <c r="X9" s="139"/>
      <c r="Y9" s="139"/>
      <c r="Z9" s="139"/>
      <c r="AA9" s="69"/>
      <c r="AB9" s="69"/>
      <c r="AC9" s="69"/>
    </row>
    <row r="10" spans="3:44" ht="33.6" x14ac:dyDescent="1.05">
      <c r="C10" s="150"/>
      <c r="D10" s="150"/>
      <c r="E10" s="150"/>
      <c r="F10" s="66" t="str">
        <f>'Res gral 26-01'!B12</f>
        <v>Entidad Federativa: Sonora</v>
      </c>
      <c r="G10" s="304"/>
      <c r="H10" s="304"/>
      <c r="I10" s="66" t="s">
        <v>17</v>
      </c>
      <c r="J10" s="68" t="str">
        <f>'Res gral 26-01'!H12</f>
        <v>Comisión Estatal del Agua</v>
      </c>
      <c r="K10" s="68"/>
      <c r="L10" s="68"/>
      <c r="M10" s="67"/>
      <c r="N10" s="67"/>
      <c r="O10" s="69"/>
      <c r="P10" s="69"/>
      <c r="Q10" s="69"/>
      <c r="R10" s="69"/>
      <c r="S10" s="69"/>
      <c r="T10" s="69"/>
      <c r="U10" s="69"/>
      <c r="V10" s="139"/>
      <c r="W10" s="139"/>
      <c r="X10" s="139"/>
      <c r="Y10" s="139"/>
      <c r="Z10" s="139"/>
      <c r="AA10" s="151"/>
      <c r="AB10" s="152"/>
      <c r="AC10" s="152"/>
    </row>
    <row r="11" spans="3:44" ht="22.5" customHeight="1" thickBot="1" x14ac:dyDescent="0.8">
      <c r="C11" s="138"/>
      <c r="D11" s="138"/>
      <c r="E11" s="69"/>
      <c r="F11" s="137"/>
      <c r="G11" s="137"/>
      <c r="H11" s="137"/>
      <c r="I11" s="69"/>
      <c r="J11" s="69"/>
      <c r="K11" s="69"/>
      <c r="L11" s="69"/>
      <c r="M11" s="69"/>
      <c r="N11" s="69"/>
      <c r="O11" s="69"/>
      <c r="P11" s="69"/>
      <c r="Q11" s="69"/>
      <c r="R11" s="69"/>
      <c r="S11" s="69"/>
      <c r="T11" s="69"/>
      <c r="U11" s="69"/>
      <c r="V11" s="69"/>
      <c r="W11" s="69"/>
      <c r="X11" s="69"/>
      <c r="Y11" s="69"/>
      <c r="Z11" s="69"/>
      <c r="AA11" s="69"/>
      <c r="AB11" s="69"/>
      <c r="AC11" s="69"/>
    </row>
    <row r="12" spans="3:44" s="34" customFormat="1" ht="22.5" customHeight="1" x14ac:dyDescent="0.3">
      <c r="C12" s="376" t="s">
        <v>0</v>
      </c>
      <c r="D12" s="370" t="s">
        <v>68</v>
      </c>
      <c r="E12" s="370" t="s">
        <v>1</v>
      </c>
      <c r="F12" s="370"/>
      <c r="G12" s="370"/>
      <c r="H12" s="370" t="s">
        <v>54</v>
      </c>
      <c r="I12" s="370" t="s">
        <v>156</v>
      </c>
      <c r="J12" s="370" t="s">
        <v>32</v>
      </c>
      <c r="K12" s="370" t="s">
        <v>47</v>
      </c>
      <c r="L12" s="370" t="s">
        <v>11</v>
      </c>
      <c r="M12" s="370"/>
      <c r="N12" s="370" t="s">
        <v>31</v>
      </c>
      <c r="O12" s="370"/>
      <c r="P12" s="370"/>
      <c r="Q12" s="370"/>
      <c r="R12" s="373"/>
      <c r="S12" s="70"/>
      <c r="T12" s="376" t="s">
        <v>16</v>
      </c>
      <c r="U12" s="370"/>
      <c r="V12" s="370"/>
      <c r="W12" s="370"/>
      <c r="X12" s="370"/>
      <c r="Y12" s="370"/>
      <c r="Z12" s="370" t="s">
        <v>51</v>
      </c>
      <c r="AA12" s="370" t="s">
        <v>37</v>
      </c>
      <c r="AB12" s="370" t="s">
        <v>52</v>
      </c>
      <c r="AC12" s="373" t="s">
        <v>53</v>
      </c>
      <c r="AF12" s="350" t="s">
        <v>46</v>
      </c>
      <c r="AG12" s="351"/>
      <c r="AH12" s="351"/>
      <c r="AI12" s="351"/>
      <c r="AJ12" s="351"/>
      <c r="AK12" s="351"/>
      <c r="AM12" s="350" t="s">
        <v>235</v>
      </c>
      <c r="AN12" s="351"/>
      <c r="AO12" s="351"/>
      <c r="AP12" s="351"/>
      <c r="AQ12" s="351"/>
      <c r="AR12" s="351"/>
    </row>
    <row r="13" spans="3:44" s="34" customFormat="1" ht="22.5" customHeight="1" x14ac:dyDescent="0.3">
      <c r="C13" s="377"/>
      <c r="D13" s="371"/>
      <c r="E13" s="371"/>
      <c r="F13" s="371"/>
      <c r="G13" s="371"/>
      <c r="H13" s="371"/>
      <c r="I13" s="371"/>
      <c r="J13" s="371"/>
      <c r="K13" s="371"/>
      <c r="L13" s="371"/>
      <c r="M13" s="371"/>
      <c r="N13" s="371"/>
      <c r="O13" s="371"/>
      <c r="P13" s="371"/>
      <c r="Q13" s="371"/>
      <c r="R13" s="374"/>
      <c r="S13" s="70"/>
      <c r="T13" s="377"/>
      <c r="U13" s="371"/>
      <c r="V13" s="371"/>
      <c r="W13" s="371"/>
      <c r="X13" s="371"/>
      <c r="Y13" s="371"/>
      <c r="Z13" s="371"/>
      <c r="AA13" s="371"/>
      <c r="AB13" s="371"/>
      <c r="AC13" s="374"/>
      <c r="AF13" s="352"/>
      <c r="AG13" s="353"/>
      <c r="AH13" s="353"/>
      <c r="AI13" s="353"/>
      <c r="AJ13" s="353"/>
      <c r="AK13" s="353"/>
      <c r="AM13" s="352"/>
      <c r="AN13" s="353"/>
      <c r="AO13" s="353"/>
      <c r="AP13" s="353"/>
      <c r="AQ13" s="353"/>
      <c r="AR13" s="353"/>
    </row>
    <row r="14" spans="3:44" s="34" customFormat="1" ht="53.25" customHeight="1" thickBot="1" x14ac:dyDescent="0.35">
      <c r="C14" s="378"/>
      <c r="D14" s="372"/>
      <c r="E14" s="71" t="s">
        <v>2</v>
      </c>
      <c r="F14" s="71" t="s">
        <v>3</v>
      </c>
      <c r="G14" s="71" t="s">
        <v>4</v>
      </c>
      <c r="H14" s="372"/>
      <c r="I14" s="372"/>
      <c r="J14" s="372"/>
      <c r="K14" s="71" t="s">
        <v>30</v>
      </c>
      <c r="L14" s="71" t="s">
        <v>12</v>
      </c>
      <c r="M14" s="71" t="s">
        <v>13</v>
      </c>
      <c r="N14" s="71" t="s">
        <v>5</v>
      </c>
      <c r="O14" s="71" t="s">
        <v>6</v>
      </c>
      <c r="P14" s="71" t="s">
        <v>7</v>
      </c>
      <c r="Q14" s="71" t="s">
        <v>9</v>
      </c>
      <c r="R14" s="72" t="s">
        <v>10</v>
      </c>
      <c r="S14" s="70"/>
      <c r="T14" s="73" t="s">
        <v>8</v>
      </c>
      <c r="U14" s="71" t="s">
        <v>14</v>
      </c>
      <c r="V14" s="71" t="s">
        <v>15</v>
      </c>
      <c r="W14" s="71" t="s">
        <v>62</v>
      </c>
      <c r="X14" s="71" t="s">
        <v>63</v>
      </c>
      <c r="Y14" s="71" t="s">
        <v>18</v>
      </c>
      <c r="Z14" s="372"/>
      <c r="AA14" s="372"/>
      <c r="AB14" s="372"/>
      <c r="AC14" s="375"/>
      <c r="AF14" s="210" t="s">
        <v>8</v>
      </c>
      <c r="AG14" s="208" t="s">
        <v>14</v>
      </c>
      <c r="AH14" s="208" t="s">
        <v>15</v>
      </c>
      <c r="AI14" s="208" t="s">
        <v>62</v>
      </c>
      <c r="AJ14" s="208" t="s">
        <v>63</v>
      </c>
      <c r="AK14" s="208" t="s">
        <v>18</v>
      </c>
      <c r="AM14" s="210" t="s">
        <v>8</v>
      </c>
      <c r="AN14" s="208" t="s">
        <v>14</v>
      </c>
      <c r="AO14" s="208" t="s">
        <v>15</v>
      </c>
      <c r="AP14" s="208" t="s">
        <v>62</v>
      </c>
      <c r="AQ14" s="208" t="s">
        <v>63</v>
      </c>
      <c r="AR14" s="208" t="s">
        <v>18</v>
      </c>
    </row>
    <row r="15" spans="3:44" ht="44.25" customHeight="1" x14ac:dyDescent="0.25">
      <c r="C15" s="91"/>
      <c r="D15" s="91"/>
      <c r="E15" s="74" t="s">
        <v>43</v>
      </c>
      <c r="F15" s="91"/>
      <c r="G15" s="91"/>
      <c r="H15" s="91"/>
      <c r="I15" s="91"/>
      <c r="J15" s="91"/>
      <c r="K15" s="91"/>
      <c r="L15" s="91"/>
      <c r="M15" s="91"/>
      <c r="N15" s="91"/>
      <c r="O15" s="91"/>
      <c r="P15" s="91"/>
      <c r="Q15" s="91"/>
      <c r="R15" s="91"/>
      <c r="S15" s="91"/>
      <c r="T15" s="91"/>
      <c r="U15" s="91"/>
      <c r="V15" s="91"/>
      <c r="W15" s="91"/>
      <c r="X15" s="91"/>
      <c r="Y15" s="91"/>
      <c r="Z15" s="91"/>
      <c r="AA15" s="91"/>
      <c r="AB15" s="91"/>
      <c r="AC15" s="91"/>
    </row>
    <row r="16" spans="3:44" ht="75" hidden="1" customHeight="1" x14ac:dyDescent="0.25">
      <c r="C16" s="75">
        <v>1</v>
      </c>
      <c r="D16" s="75"/>
      <c r="E16" s="75"/>
      <c r="F16" s="76"/>
      <c r="G16" s="76"/>
      <c r="H16" s="77"/>
      <c r="I16" s="78"/>
      <c r="J16" s="77"/>
      <c r="K16" s="78"/>
      <c r="L16" s="79"/>
      <c r="M16" s="79"/>
      <c r="N16" s="79"/>
      <c r="O16" s="79"/>
      <c r="P16" s="79"/>
      <c r="Q16" s="79"/>
      <c r="R16" s="79"/>
      <c r="S16" s="80"/>
      <c r="T16" s="305"/>
      <c r="U16" s="305"/>
      <c r="V16" s="305"/>
      <c r="W16" s="305"/>
      <c r="X16" s="305"/>
      <c r="Y16" s="305">
        <f>SUM(T16:X16)</f>
        <v>0</v>
      </c>
      <c r="Z16" s="218" t="e">
        <f>T16/Y16</f>
        <v>#DIV/0!</v>
      </c>
      <c r="AA16" s="154"/>
      <c r="AB16" s="81"/>
      <c r="AC16" s="82"/>
    </row>
    <row r="17" spans="3:45" ht="96" customHeight="1" x14ac:dyDescent="0.25">
      <c r="C17" s="75">
        <v>1</v>
      </c>
      <c r="D17" s="75" t="s">
        <v>222</v>
      </c>
      <c r="E17" s="75">
        <v>260300001</v>
      </c>
      <c r="F17" s="77" t="s">
        <v>224</v>
      </c>
      <c r="G17" s="77" t="s">
        <v>224</v>
      </c>
      <c r="H17" s="77" t="s">
        <v>218</v>
      </c>
      <c r="I17" s="78" t="s">
        <v>228</v>
      </c>
      <c r="J17" s="77" t="s">
        <v>101</v>
      </c>
      <c r="K17" s="77" t="s">
        <v>111</v>
      </c>
      <c r="L17" s="79" t="s">
        <v>233</v>
      </c>
      <c r="M17" s="79">
        <v>1</v>
      </c>
      <c r="N17" s="83">
        <v>0</v>
      </c>
      <c r="O17" s="83">
        <v>855563</v>
      </c>
      <c r="P17" s="83">
        <v>431621</v>
      </c>
      <c r="Q17" s="83">
        <v>9144</v>
      </c>
      <c r="R17" s="83">
        <v>18933</v>
      </c>
      <c r="S17" s="80"/>
      <c r="T17" s="306">
        <v>10000000</v>
      </c>
      <c r="U17" s="306">
        <v>13041723.609999999</v>
      </c>
      <c r="V17" s="306">
        <v>0</v>
      </c>
      <c r="W17" s="306">
        <v>0</v>
      </c>
      <c r="X17" s="306">
        <v>0</v>
      </c>
      <c r="Y17" s="305">
        <f t="shared" ref="Y17:Y20" si="0">SUM(T17:X17)</f>
        <v>23041723.609999999</v>
      </c>
      <c r="Z17" s="218">
        <f t="shared" ref="Z17:Z20" si="1">T17/Y17</f>
        <v>0.43399531082214904</v>
      </c>
      <c r="AA17" s="154" t="s">
        <v>149</v>
      </c>
      <c r="AB17" s="81"/>
      <c r="AC17" s="82"/>
      <c r="AF17" s="284">
        <v>0</v>
      </c>
      <c r="AG17" s="284">
        <v>0</v>
      </c>
      <c r="AH17" s="284">
        <v>0</v>
      </c>
      <c r="AI17" s="284">
        <v>0</v>
      </c>
      <c r="AJ17" s="284">
        <v>0</v>
      </c>
      <c r="AK17" s="314">
        <f t="shared" ref="AK17:AK21" si="2">SUM(AF17:AJ17)</f>
        <v>0</v>
      </c>
      <c r="AM17" s="284">
        <v>0</v>
      </c>
      <c r="AN17" s="284">
        <v>0</v>
      </c>
      <c r="AO17" s="284">
        <v>0</v>
      </c>
      <c r="AP17" s="284">
        <v>0</v>
      </c>
      <c r="AQ17" s="284">
        <v>0</v>
      </c>
      <c r="AR17" s="314">
        <f t="shared" ref="AR17:AR21" si="3">SUM(AM17:AQ17)</f>
        <v>0</v>
      </c>
    </row>
    <row r="18" spans="3:45" ht="78" customHeight="1" x14ac:dyDescent="0.25">
      <c r="C18" s="75">
        <v>2</v>
      </c>
      <c r="D18" s="75" t="s">
        <v>223</v>
      </c>
      <c r="E18" s="75">
        <v>260300001</v>
      </c>
      <c r="F18" s="77" t="s">
        <v>224</v>
      </c>
      <c r="G18" s="77" t="s">
        <v>224</v>
      </c>
      <c r="H18" s="77" t="s">
        <v>232</v>
      </c>
      <c r="I18" s="78" t="s">
        <v>229</v>
      </c>
      <c r="J18" s="77" t="s">
        <v>102</v>
      </c>
      <c r="K18" s="77" t="s">
        <v>116</v>
      </c>
      <c r="L18" s="79" t="s">
        <v>234</v>
      </c>
      <c r="M18" s="79">
        <v>10</v>
      </c>
      <c r="N18" s="83">
        <v>0</v>
      </c>
      <c r="O18" s="83">
        <v>0</v>
      </c>
      <c r="P18" s="83">
        <v>0</v>
      </c>
      <c r="Q18" s="83">
        <v>0</v>
      </c>
      <c r="R18" s="83">
        <v>0</v>
      </c>
      <c r="S18" s="80"/>
      <c r="T18" s="306">
        <v>750000</v>
      </c>
      <c r="U18" s="306">
        <v>1000000</v>
      </c>
      <c r="V18" s="306">
        <v>0</v>
      </c>
      <c r="W18" s="306">
        <v>0</v>
      </c>
      <c r="X18" s="306">
        <v>0</v>
      </c>
      <c r="Y18" s="305">
        <f t="shared" si="0"/>
        <v>1750000</v>
      </c>
      <c r="Z18" s="218">
        <f t="shared" si="1"/>
        <v>0.42857142857142855</v>
      </c>
      <c r="AA18" s="154"/>
      <c r="AB18" s="81"/>
      <c r="AC18" s="82"/>
      <c r="AF18" s="284">
        <v>0</v>
      </c>
      <c r="AG18" s="284">
        <v>0</v>
      </c>
      <c r="AH18" s="284">
        <v>0</v>
      </c>
      <c r="AI18" s="284">
        <v>0</v>
      </c>
      <c r="AJ18" s="284">
        <v>0</v>
      </c>
      <c r="AK18" s="314">
        <f t="shared" si="2"/>
        <v>0</v>
      </c>
      <c r="AM18" s="284">
        <v>0</v>
      </c>
      <c r="AN18" s="284">
        <v>0</v>
      </c>
      <c r="AO18" s="284">
        <v>0</v>
      </c>
      <c r="AP18" s="284">
        <v>0</v>
      </c>
      <c r="AQ18" s="284">
        <v>0</v>
      </c>
      <c r="AR18" s="314">
        <f t="shared" si="3"/>
        <v>0</v>
      </c>
    </row>
    <row r="19" spans="3:45" ht="78" customHeight="1" x14ac:dyDescent="0.25">
      <c r="C19" s="75">
        <v>3</v>
      </c>
      <c r="D19" s="75" t="s">
        <v>225</v>
      </c>
      <c r="E19" s="75">
        <v>260520001</v>
      </c>
      <c r="F19" s="77" t="s">
        <v>187</v>
      </c>
      <c r="G19" s="77" t="s">
        <v>187</v>
      </c>
      <c r="H19" s="77" t="s">
        <v>218</v>
      </c>
      <c r="I19" s="78" t="s">
        <v>230</v>
      </c>
      <c r="J19" s="77" t="s">
        <v>101</v>
      </c>
      <c r="K19" s="77" t="s">
        <v>103</v>
      </c>
      <c r="L19" s="79" t="s">
        <v>216</v>
      </c>
      <c r="M19" s="79">
        <v>1</v>
      </c>
      <c r="N19" s="83">
        <v>0</v>
      </c>
      <c r="O19" s="83">
        <v>3600</v>
      </c>
      <c r="P19" s="83">
        <v>1796</v>
      </c>
      <c r="Q19" s="83">
        <v>9</v>
      </c>
      <c r="R19" s="83">
        <v>9</v>
      </c>
      <c r="S19" s="80"/>
      <c r="T19" s="306">
        <v>942940.39</v>
      </c>
      <c r="U19" s="306">
        <v>628626.92000000004</v>
      </c>
      <c r="V19" s="306">
        <v>0</v>
      </c>
      <c r="W19" s="306">
        <v>0</v>
      </c>
      <c r="X19" s="306">
        <v>0</v>
      </c>
      <c r="Y19" s="305">
        <f t="shared" si="0"/>
        <v>1571567.31</v>
      </c>
      <c r="Z19" s="218">
        <f t="shared" si="1"/>
        <v>0.60000000254522978</v>
      </c>
      <c r="AA19" s="154"/>
      <c r="AB19" s="81"/>
      <c r="AC19" s="82"/>
      <c r="AF19" s="284">
        <v>18858.8</v>
      </c>
      <c r="AG19" s="284">
        <v>12572.54</v>
      </c>
      <c r="AH19" s="284">
        <v>0</v>
      </c>
      <c r="AI19" s="284">
        <v>0</v>
      </c>
      <c r="AJ19" s="284">
        <v>0</v>
      </c>
      <c r="AK19" s="314">
        <f t="shared" si="2"/>
        <v>31431.34</v>
      </c>
      <c r="AM19" s="284">
        <v>9429.4038999999993</v>
      </c>
      <c r="AN19" s="284">
        <v>6286.27</v>
      </c>
      <c r="AO19" s="284">
        <v>0</v>
      </c>
      <c r="AP19" s="284">
        <v>0</v>
      </c>
      <c r="AQ19" s="284">
        <v>0</v>
      </c>
      <c r="AR19" s="314">
        <f t="shared" si="3"/>
        <v>15715.6739</v>
      </c>
    </row>
    <row r="20" spans="3:45" ht="78" customHeight="1" thickBot="1" x14ac:dyDescent="0.3">
      <c r="C20" s="75">
        <v>4</v>
      </c>
      <c r="D20" s="75" t="s">
        <v>226</v>
      </c>
      <c r="E20" s="75">
        <v>260260001</v>
      </c>
      <c r="F20" s="77" t="s">
        <v>227</v>
      </c>
      <c r="G20" s="77" t="s">
        <v>227</v>
      </c>
      <c r="H20" s="77" t="s">
        <v>218</v>
      </c>
      <c r="I20" s="78" t="s">
        <v>231</v>
      </c>
      <c r="J20" s="77" t="s">
        <v>101</v>
      </c>
      <c r="K20" s="77" t="s">
        <v>103</v>
      </c>
      <c r="L20" s="79" t="s">
        <v>216</v>
      </c>
      <c r="M20" s="79">
        <v>1</v>
      </c>
      <c r="N20" s="83">
        <v>0</v>
      </c>
      <c r="O20" s="83">
        <v>9831</v>
      </c>
      <c r="P20" s="83">
        <v>4936</v>
      </c>
      <c r="Q20" s="83">
        <v>1592</v>
      </c>
      <c r="R20" s="83">
        <v>771</v>
      </c>
      <c r="S20" s="80"/>
      <c r="T20" s="306">
        <v>1639671.68</v>
      </c>
      <c r="U20" s="306">
        <v>1093114.45</v>
      </c>
      <c r="V20" s="306">
        <v>0</v>
      </c>
      <c r="W20" s="306">
        <v>0</v>
      </c>
      <c r="X20" s="306">
        <v>0</v>
      </c>
      <c r="Y20" s="305">
        <f t="shared" si="0"/>
        <v>2732786.13</v>
      </c>
      <c r="Z20" s="218">
        <f t="shared" si="1"/>
        <v>0.60000000073185378</v>
      </c>
      <c r="AA20" s="154"/>
      <c r="AB20" s="81"/>
      <c r="AC20" s="82"/>
      <c r="AF20" s="283">
        <v>32793.433599999997</v>
      </c>
      <c r="AG20" s="283">
        <v>21862.29</v>
      </c>
      <c r="AH20" s="283">
        <v>0</v>
      </c>
      <c r="AI20" s="283">
        <v>0</v>
      </c>
      <c r="AJ20" s="283">
        <v>0</v>
      </c>
      <c r="AK20" s="314">
        <f t="shared" si="2"/>
        <v>54655.723599999998</v>
      </c>
      <c r="AM20" s="283">
        <v>16396.72</v>
      </c>
      <c r="AN20" s="283">
        <v>10931.14</v>
      </c>
      <c r="AO20" s="283">
        <v>0</v>
      </c>
      <c r="AP20" s="283">
        <v>0</v>
      </c>
      <c r="AQ20" s="283">
        <v>0</v>
      </c>
      <c r="AR20" s="314">
        <f t="shared" si="3"/>
        <v>27327.86</v>
      </c>
    </row>
    <row r="21" spans="3:45" ht="75" hidden="1" customHeight="1" thickBot="1" x14ac:dyDescent="0.3">
      <c r="C21" s="75">
        <v>4</v>
      </c>
      <c r="D21" s="75"/>
      <c r="E21" s="75"/>
      <c r="F21" s="76"/>
      <c r="G21" s="76"/>
      <c r="H21" s="78"/>
      <c r="I21" s="78"/>
      <c r="J21" s="77"/>
      <c r="K21" s="78"/>
      <c r="L21" s="79"/>
      <c r="M21" s="79"/>
      <c r="N21" s="83"/>
      <c r="O21" s="83"/>
      <c r="P21" s="83"/>
      <c r="Q21" s="83"/>
      <c r="R21" s="83"/>
      <c r="S21" s="80"/>
      <c r="T21" s="306"/>
      <c r="U21" s="306"/>
      <c r="V21" s="306"/>
      <c r="W21" s="306"/>
      <c r="X21" s="306"/>
      <c r="Y21" s="305">
        <f t="shared" ref="Y21" si="4">SUM(T21:X21)</f>
        <v>0</v>
      </c>
      <c r="Z21" s="218" t="e">
        <f t="shared" ref="Z21" si="5">T21/Y21</f>
        <v>#DIV/0!</v>
      </c>
      <c r="AA21" s="154"/>
      <c r="AB21" s="81"/>
      <c r="AC21" s="82"/>
      <c r="AF21" s="284"/>
      <c r="AG21" s="284"/>
      <c r="AH21" s="284">
        <v>0</v>
      </c>
      <c r="AI21" s="284">
        <v>0</v>
      </c>
      <c r="AJ21" s="284">
        <v>0</v>
      </c>
      <c r="AK21" s="314">
        <f t="shared" si="2"/>
        <v>0</v>
      </c>
      <c r="AM21" s="284"/>
      <c r="AN21" s="284"/>
      <c r="AO21" s="284">
        <v>0</v>
      </c>
      <c r="AP21" s="284">
        <v>0</v>
      </c>
      <c r="AQ21" s="284">
        <v>0</v>
      </c>
      <c r="AR21" s="314">
        <f t="shared" si="3"/>
        <v>0</v>
      </c>
    </row>
    <row r="22" spans="3:45" ht="56.25" customHeight="1" thickBot="1" x14ac:dyDescent="0.8">
      <c r="C22" s="69"/>
      <c r="D22" s="69"/>
      <c r="E22" s="69"/>
      <c r="F22" s="69"/>
      <c r="G22" s="69"/>
      <c r="H22" s="69"/>
      <c r="I22" s="309"/>
      <c r="J22" s="84"/>
      <c r="K22" s="85"/>
      <c r="L22" s="86" t="s">
        <v>48</v>
      </c>
      <c r="M22" s="69"/>
      <c r="N22" s="87">
        <f>SUM(N16:N21)</f>
        <v>0</v>
      </c>
      <c r="O22" s="87">
        <f>SUM(O16:O21)</f>
        <v>868994</v>
      </c>
      <c r="P22" s="87">
        <f>SUM(P16:P21)</f>
        <v>438353</v>
      </c>
      <c r="Q22" s="87">
        <f>SUM(Q16:Q21)</f>
        <v>10745</v>
      </c>
      <c r="R22" s="87">
        <f>SUM(R16:R21)</f>
        <v>19713</v>
      </c>
      <c r="S22" s="88"/>
      <c r="T22" s="307">
        <f t="shared" ref="T22:Y22" si="6">SUM(T16:T21)</f>
        <v>13332612.07</v>
      </c>
      <c r="U22" s="307">
        <f t="shared" si="6"/>
        <v>15763464.979999999</v>
      </c>
      <c r="V22" s="307">
        <f t="shared" si="6"/>
        <v>0</v>
      </c>
      <c r="W22" s="307">
        <f t="shared" si="6"/>
        <v>0</v>
      </c>
      <c r="X22" s="307">
        <f t="shared" si="6"/>
        <v>0</v>
      </c>
      <c r="Y22" s="315">
        <f t="shared" si="6"/>
        <v>29096077.049999997</v>
      </c>
      <c r="Z22" s="155"/>
      <c r="AA22" s="156"/>
      <c r="AB22" s="89"/>
      <c r="AC22" s="90"/>
      <c r="AF22"/>
      <c r="AG22"/>
      <c r="AH22"/>
      <c r="AI22"/>
      <c r="AJ22"/>
      <c r="AK22"/>
      <c r="AL22"/>
      <c r="AM22"/>
      <c r="AN22"/>
      <c r="AO22"/>
      <c r="AP22"/>
      <c r="AQ22"/>
      <c r="AR22"/>
      <c r="AS22"/>
    </row>
    <row r="23" spans="3:45" ht="43.5" customHeight="1" x14ac:dyDescent="0.55000000000000004">
      <c r="C23" s="91"/>
      <c r="D23" s="91"/>
      <c r="E23" s="74" t="s">
        <v>26</v>
      </c>
      <c r="F23" s="92"/>
      <c r="G23" s="91"/>
      <c r="H23" s="91"/>
      <c r="I23" s="310"/>
      <c r="J23" s="91"/>
      <c r="K23" s="91"/>
      <c r="L23" s="91"/>
      <c r="M23" s="91"/>
      <c r="N23" s="91"/>
      <c r="O23" s="91"/>
      <c r="P23" s="91"/>
      <c r="Q23" s="91"/>
      <c r="R23" s="91"/>
      <c r="S23" s="91"/>
      <c r="T23" s="308"/>
      <c r="U23" s="308"/>
      <c r="V23" s="308"/>
      <c r="W23" s="308"/>
      <c r="X23" s="308"/>
      <c r="Y23" s="316"/>
      <c r="Z23" s="93"/>
      <c r="AA23" s="93"/>
      <c r="AB23" s="91"/>
      <c r="AC23" s="91"/>
      <c r="AF23"/>
      <c r="AG23"/>
      <c r="AH23"/>
      <c r="AI23"/>
      <c r="AJ23"/>
      <c r="AK23"/>
      <c r="AL23"/>
      <c r="AM23"/>
      <c r="AN23"/>
      <c r="AO23"/>
      <c r="AP23"/>
      <c r="AQ23"/>
      <c r="AR23"/>
      <c r="AS23"/>
    </row>
    <row r="24" spans="3:45" ht="23.4" x14ac:dyDescent="0.55000000000000004">
      <c r="C24" s="75"/>
      <c r="D24" s="75"/>
      <c r="E24" s="75"/>
      <c r="F24" s="76"/>
      <c r="G24" s="76"/>
      <c r="H24" s="77"/>
      <c r="I24" s="78"/>
      <c r="J24" s="77"/>
      <c r="K24" s="78"/>
      <c r="L24" s="79"/>
      <c r="M24" s="79"/>
      <c r="N24" s="79"/>
      <c r="O24" s="79"/>
      <c r="P24" s="79"/>
      <c r="Q24" s="79"/>
      <c r="R24" s="79"/>
      <c r="S24" s="80"/>
      <c r="T24" s="305"/>
      <c r="U24" s="305"/>
      <c r="V24" s="305"/>
      <c r="W24" s="305"/>
      <c r="X24" s="305"/>
      <c r="Y24" s="305">
        <f>SUM(T24:X24)</f>
        <v>0</v>
      </c>
      <c r="Z24" s="218"/>
      <c r="AA24" s="154"/>
      <c r="AB24" s="81"/>
      <c r="AC24" s="82"/>
      <c r="AF24" s="283"/>
      <c r="AG24" s="283"/>
      <c r="AH24" s="283">
        <v>0</v>
      </c>
      <c r="AI24" s="283">
        <v>0</v>
      </c>
      <c r="AJ24" s="283">
        <v>0</v>
      </c>
      <c r="AK24" s="314">
        <f t="shared" ref="AK24:AK27" si="7">SUM(AF24:AJ24)</f>
        <v>0</v>
      </c>
      <c r="AM24" s="283"/>
      <c r="AN24" s="283"/>
      <c r="AO24" s="283">
        <v>0</v>
      </c>
      <c r="AP24" s="283">
        <v>0</v>
      </c>
      <c r="AQ24" s="283">
        <v>0</v>
      </c>
      <c r="AR24" s="314">
        <f t="shared" ref="AR24:AR27" si="8">SUM(AM24:AQ24)</f>
        <v>0</v>
      </c>
      <c r="AS24"/>
    </row>
    <row r="25" spans="3:45" ht="23.4" x14ac:dyDescent="0.55000000000000004">
      <c r="C25" s="75"/>
      <c r="D25" s="75"/>
      <c r="E25" s="75"/>
      <c r="F25" s="76"/>
      <c r="G25" s="76"/>
      <c r="H25" s="77"/>
      <c r="I25" s="78"/>
      <c r="J25" s="77"/>
      <c r="K25" s="78"/>
      <c r="L25" s="79"/>
      <c r="M25" s="79"/>
      <c r="N25" s="83"/>
      <c r="O25" s="83"/>
      <c r="P25" s="83"/>
      <c r="Q25" s="83"/>
      <c r="R25" s="83"/>
      <c r="S25" s="80"/>
      <c r="T25" s="306"/>
      <c r="U25" s="306"/>
      <c r="V25" s="306"/>
      <c r="W25" s="306"/>
      <c r="X25" s="306"/>
      <c r="Y25" s="305">
        <f t="shared" ref="Y25:Y27" si="9">SUM(T25:X25)</f>
        <v>0</v>
      </c>
      <c r="Z25" s="218"/>
      <c r="AA25" s="154"/>
      <c r="AB25" s="81"/>
      <c r="AC25" s="82"/>
      <c r="AF25" s="283"/>
      <c r="AG25" s="283"/>
      <c r="AH25" s="283">
        <v>0</v>
      </c>
      <c r="AI25" s="283">
        <v>0</v>
      </c>
      <c r="AJ25" s="283">
        <v>0</v>
      </c>
      <c r="AK25" s="314">
        <f t="shared" si="7"/>
        <v>0</v>
      </c>
      <c r="AM25" s="283"/>
      <c r="AN25" s="283"/>
      <c r="AO25" s="283">
        <v>0</v>
      </c>
      <c r="AP25" s="283">
        <v>0</v>
      </c>
      <c r="AQ25" s="283">
        <v>0</v>
      </c>
      <c r="AR25" s="314">
        <f t="shared" si="8"/>
        <v>0</v>
      </c>
      <c r="AS25"/>
    </row>
    <row r="26" spans="3:45" ht="23.4" x14ac:dyDescent="0.55000000000000004">
      <c r="C26" s="75"/>
      <c r="D26" s="75"/>
      <c r="E26" s="75"/>
      <c r="F26" s="76"/>
      <c r="G26" s="76"/>
      <c r="H26" s="77"/>
      <c r="I26" s="78"/>
      <c r="J26" s="77"/>
      <c r="K26" s="78"/>
      <c r="L26" s="79"/>
      <c r="M26" s="79"/>
      <c r="N26" s="83"/>
      <c r="O26" s="83"/>
      <c r="P26" s="83"/>
      <c r="Q26" s="83"/>
      <c r="R26" s="83"/>
      <c r="S26" s="80"/>
      <c r="T26" s="306"/>
      <c r="U26" s="306"/>
      <c r="V26" s="306"/>
      <c r="W26" s="306"/>
      <c r="X26" s="306"/>
      <c r="Y26" s="305">
        <f t="shared" si="9"/>
        <v>0</v>
      </c>
      <c r="Z26" s="218"/>
      <c r="AA26" s="154"/>
      <c r="AB26" s="81"/>
      <c r="AC26" s="82"/>
      <c r="AF26" s="283"/>
      <c r="AG26" s="283"/>
      <c r="AH26" s="283">
        <v>0</v>
      </c>
      <c r="AI26" s="283">
        <v>0</v>
      </c>
      <c r="AJ26" s="283">
        <v>0</v>
      </c>
      <c r="AK26" s="314">
        <f t="shared" si="7"/>
        <v>0</v>
      </c>
      <c r="AM26" s="283"/>
      <c r="AN26" s="283"/>
      <c r="AO26" s="283">
        <v>0</v>
      </c>
      <c r="AP26" s="283">
        <v>0</v>
      </c>
      <c r="AQ26" s="283">
        <v>0</v>
      </c>
      <c r="AR26" s="314">
        <f t="shared" si="8"/>
        <v>0</v>
      </c>
      <c r="AS26"/>
    </row>
    <row r="27" spans="3:45" ht="24" thickBot="1" x14ac:dyDescent="0.6">
      <c r="C27" s="75"/>
      <c r="D27" s="75"/>
      <c r="E27" s="75"/>
      <c r="F27" s="76"/>
      <c r="G27" s="76"/>
      <c r="H27" s="78"/>
      <c r="I27" s="78"/>
      <c r="J27" s="77"/>
      <c r="K27" s="78"/>
      <c r="L27" s="79"/>
      <c r="M27" s="79"/>
      <c r="N27" s="83"/>
      <c r="O27" s="83"/>
      <c r="P27" s="83"/>
      <c r="Q27" s="83"/>
      <c r="R27" s="83"/>
      <c r="S27" s="80"/>
      <c r="T27" s="305"/>
      <c r="U27" s="305"/>
      <c r="V27" s="305"/>
      <c r="W27" s="305"/>
      <c r="X27" s="305"/>
      <c r="Y27" s="305">
        <f t="shared" si="9"/>
        <v>0</v>
      </c>
      <c r="Z27" s="218"/>
      <c r="AA27" s="154"/>
      <c r="AB27" s="81"/>
      <c r="AC27" s="82"/>
      <c r="AF27" s="283"/>
      <c r="AG27" s="283"/>
      <c r="AH27" s="283">
        <v>0</v>
      </c>
      <c r="AI27" s="283">
        <v>0</v>
      </c>
      <c r="AJ27" s="283">
        <v>0</v>
      </c>
      <c r="AK27" s="314">
        <f t="shared" si="7"/>
        <v>0</v>
      </c>
      <c r="AM27" s="283"/>
      <c r="AN27" s="283"/>
      <c r="AO27" s="283">
        <v>0</v>
      </c>
      <c r="AP27" s="283">
        <v>0</v>
      </c>
      <c r="AQ27" s="283">
        <v>0</v>
      </c>
      <c r="AR27" s="314">
        <f t="shared" si="8"/>
        <v>0</v>
      </c>
      <c r="AS27"/>
    </row>
    <row r="28" spans="3:45" ht="56.25" customHeight="1" thickBot="1" x14ac:dyDescent="0.8">
      <c r="C28" s="94"/>
      <c r="D28" s="94"/>
      <c r="E28" s="94"/>
      <c r="F28" s="94"/>
      <c r="G28" s="94"/>
      <c r="H28" s="94"/>
      <c r="I28" s="311"/>
      <c r="J28" s="95"/>
      <c r="K28" s="96"/>
      <c r="L28" s="97" t="s">
        <v>49</v>
      </c>
      <c r="M28" s="69"/>
      <c r="N28" s="87">
        <f>SUM(N24:N27)</f>
        <v>0</v>
      </c>
      <c r="O28" s="87">
        <f>SUM(O24:O27)</f>
        <v>0</v>
      </c>
      <c r="P28" s="87">
        <f>SUM(P24:P27)</f>
        <v>0</v>
      </c>
      <c r="Q28" s="87">
        <f>SUM(Q24:Q27)</f>
        <v>0</v>
      </c>
      <c r="R28" s="87">
        <f>SUM(R24:R27)</f>
        <v>0</v>
      </c>
      <c r="S28" s="88"/>
      <c r="T28" s="307">
        <f t="shared" ref="T28:Y28" si="10">SUM(T24:T27)</f>
        <v>0</v>
      </c>
      <c r="U28" s="307">
        <f t="shared" si="10"/>
        <v>0</v>
      </c>
      <c r="V28" s="307">
        <f t="shared" si="10"/>
        <v>0</v>
      </c>
      <c r="W28" s="307">
        <f t="shared" si="10"/>
        <v>0</v>
      </c>
      <c r="X28" s="307">
        <f t="shared" si="10"/>
        <v>0</v>
      </c>
      <c r="Y28" s="315">
        <f t="shared" si="10"/>
        <v>0</v>
      </c>
      <c r="Z28" s="157"/>
      <c r="AA28" s="158"/>
      <c r="AB28" s="98"/>
      <c r="AC28" s="99"/>
      <c r="AF28"/>
      <c r="AG28"/>
      <c r="AH28"/>
      <c r="AI28"/>
      <c r="AJ28"/>
      <c r="AK28"/>
      <c r="AL28"/>
      <c r="AM28"/>
      <c r="AN28"/>
      <c r="AO28"/>
      <c r="AP28"/>
      <c r="AQ28"/>
      <c r="AR28"/>
      <c r="AS28"/>
    </row>
    <row r="29" spans="3:45" ht="48" customHeight="1" x14ac:dyDescent="0.55000000000000004">
      <c r="C29" s="91"/>
      <c r="D29" s="91"/>
      <c r="E29" s="74" t="s">
        <v>27</v>
      </c>
      <c r="F29" s="91"/>
      <c r="G29" s="91"/>
      <c r="H29" s="91"/>
      <c r="I29" s="310"/>
      <c r="J29" s="91"/>
      <c r="K29" s="91"/>
      <c r="L29" s="91"/>
      <c r="M29" s="91"/>
      <c r="N29" s="91"/>
      <c r="O29" s="91"/>
      <c r="P29" s="91"/>
      <c r="Q29" s="91"/>
      <c r="R29" s="91"/>
      <c r="S29" s="91"/>
      <c r="T29" s="308"/>
      <c r="U29" s="308"/>
      <c r="V29" s="308"/>
      <c r="W29" s="308"/>
      <c r="X29" s="308"/>
      <c r="Y29" s="316"/>
      <c r="Z29" s="93"/>
      <c r="AA29" s="93"/>
      <c r="AB29" s="91"/>
      <c r="AC29" s="91"/>
      <c r="AF29"/>
      <c r="AG29"/>
      <c r="AH29"/>
      <c r="AI29"/>
      <c r="AJ29"/>
      <c r="AK29"/>
      <c r="AL29"/>
      <c r="AM29"/>
      <c r="AN29"/>
      <c r="AO29"/>
      <c r="AP29"/>
      <c r="AQ29"/>
      <c r="AR29"/>
      <c r="AS29"/>
    </row>
    <row r="30" spans="3:45" ht="23.4" x14ac:dyDescent="0.55000000000000004">
      <c r="C30" s="75"/>
      <c r="D30" s="75"/>
      <c r="E30" s="75"/>
      <c r="F30" s="76"/>
      <c r="G30" s="76"/>
      <c r="H30" s="77"/>
      <c r="I30" s="78"/>
      <c r="J30" s="77"/>
      <c r="K30" s="78"/>
      <c r="L30" s="79"/>
      <c r="M30" s="79"/>
      <c r="N30" s="79"/>
      <c r="O30" s="79"/>
      <c r="P30" s="79"/>
      <c r="Q30" s="79"/>
      <c r="R30" s="79"/>
      <c r="S30" s="80"/>
      <c r="T30" s="305"/>
      <c r="U30" s="305"/>
      <c r="V30" s="305"/>
      <c r="W30" s="305"/>
      <c r="X30" s="305"/>
      <c r="Y30" s="305">
        <f>SUM(T30:X30)</f>
        <v>0</v>
      </c>
      <c r="Z30" s="153"/>
      <c r="AA30" s="154"/>
      <c r="AB30" s="81"/>
      <c r="AC30" s="82"/>
      <c r="AF30" s="283"/>
      <c r="AG30" s="283"/>
      <c r="AH30" s="283">
        <v>0</v>
      </c>
      <c r="AI30" s="283">
        <v>0</v>
      </c>
      <c r="AJ30" s="283">
        <v>0</v>
      </c>
      <c r="AK30" s="314">
        <f t="shared" ref="AK30:AK33" si="11">SUM(AF30:AJ30)</f>
        <v>0</v>
      </c>
      <c r="AM30" s="283"/>
      <c r="AN30" s="283"/>
      <c r="AO30" s="283">
        <v>0</v>
      </c>
      <c r="AP30" s="283">
        <v>0</v>
      </c>
      <c r="AQ30" s="283">
        <v>0</v>
      </c>
      <c r="AR30" s="314">
        <f>SUM(AM30:AQ30)</f>
        <v>0</v>
      </c>
      <c r="AS30"/>
    </row>
    <row r="31" spans="3:45" ht="23.4" x14ac:dyDescent="0.55000000000000004">
      <c r="C31" s="75"/>
      <c r="D31" s="75"/>
      <c r="E31" s="75"/>
      <c r="F31" s="76"/>
      <c r="G31" s="76"/>
      <c r="H31" s="77"/>
      <c r="I31" s="78"/>
      <c r="J31" s="77"/>
      <c r="K31" s="78"/>
      <c r="L31" s="79"/>
      <c r="M31" s="79"/>
      <c r="N31" s="83"/>
      <c r="O31" s="83"/>
      <c r="P31" s="83"/>
      <c r="Q31" s="83"/>
      <c r="R31" s="83"/>
      <c r="S31" s="80"/>
      <c r="T31" s="306"/>
      <c r="U31" s="306"/>
      <c r="V31" s="306"/>
      <c r="W31" s="306"/>
      <c r="X31" s="306"/>
      <c r="Y31" s="305">
        <f t="shared" ref="Y31:Y33" si="12">SUM(T31:X31)</f>
        <v>0</v>
      </c>
      <c r="Z31" s="153"/>
      <c r="AA31" s="154"/>
      <c r="AB31" s="81"/>
      <c r="AC31" s="82"/>
      <c r="AF31" s="283"/>
      <c r="AG31" s="283"/>
      <c r="AH31" s="283">
        <v>0</v>
      </c>
      <c r="AI31" s="283">
        <v>0</v>
      </c>
      <c r="AJ31" s="283">
        <v>0</v>
      </c>
      <c r="AK31" s="314">
        <f t="shared" si="11"/>
        <v>0</v>
      </c>
      <c r="AM31" s="283"/>
      <c r="AN31" s="283"/>
      <c r="AO31" s="283">
        <v>0</v>
      </c>
      <c r="AP31" s="283">
        <v>0</v>
      </c>
      <c r="AQ31" s="283">
        <v>0</v>
      </c>
      <c r="AR31" s="314">
        <f t="shared" ref="AR31:AR33" si="13">SUM(AM31:AQ31)</f>
        <v>0</v>
      </c>
      <c r="AS31"/>
    </row>
    <row r="32" spans="3:45" ht="23.4" x14ac:dyDescent="0.55000000000000004">
      <c r="C32" s="75"/>
      <c r="D32" s="75"/>
      <c r="E32" s="75"/>
      <c r="F32" s="76"/>
      <c r="G32" s="76"/>
      <c r="H32" s="77"/>
      <c r="I32" s="78"/>
      <c r="J32" s="77"/>
      <c r="K32" s="78"/>
      <c r="L32" s="79"/>
      <c r="M32" s="79"/>
      <c r="N32" s="83"/>
      <c r="O32" s="83"/>
      <c r="P32" s="83"/>
      <c r="Q32" s="83"/>
      <c r="R32" s="83"/>
      <c r="S32" s="80"/>
      <c r="T32" s="306"/>
      <c r="U32" s="306"/>
      <c r="V32" s="306"/>
      <c r="W32" s="306"/>
      <c r="X32" s="306"/>
      <c r="Y32" s="305">
        <f t="shared" si="12"/>
        <v>0</v>
      </c>
      <c r="Z32" s="153"/>
      <c r="AA32" s="154"/>
      <c r="AB32" s="81"/>
      <c r="AC32" s="82"/>
      <c r="AF32" s="283"/>
      <c r="AG32" s="283"/>
      <c r="AH32" s="283">
        <v>0</v>
      </c>
      <c r="AI32" s="283">
        <v>0</v>
      </c>
      <c r="AJ32" s="283">
        <v>0</v>
      </c>
      <c r="AK32" s="314">
        <f t="shared" si="11"/>
        <v>0</v>
      </c>
      <c r="AM32" s="283"/>
      <c r="AN32" s="283"/>
      <c r="AO32" s="283">
        <v>0</v>
      </c>
      <c r="AP32" s="283">
        <v>0</v>
      </c>
      <c r="AQ32" s="283">
        <v>0</v>
      </c>
      <c r="AR32" s="314">
        <f t="shared" si="13"/>
        <v>0</v>
      </c>
      <c r="AS32"/>
    </row>
    <row r="33" spans="3:45" ht="24" thickBot="1" x14ac:dyDescent="0.6">
      <c r="C33" s="75"/>
      <c r="D33" s="75"/>
      <c r="E33" s="75"/>
      <c r="F33" s="76"/>
      <c r="G33" s="76"/>
      <c r="H33" s="78"/>
      <c r="I33" s="78"/>
      <c r="J33" s="77"/>
      <c r="K33" s="78"/>
      <c r="L33" s="79"/>
      <c r="M33" s="79"/>
      <c r="N33" s="83"/>
      <c r="O33" s="83"/>
      <c r="P33" s="83"/>
      <c r="Q33" s="83"/>
      <c r="R33" s="83"/>
      <c r="S33" s="80"/>
      <c r="T33" s="306"/>
      <c r="U33" s="306"/>
      <c r="V33" s="306"/>
      <c r="W33" s="306"/>
      <c r="X33" s="306"/>
      <c r="Y33" s="305">
        <f t="shared" si="12"/>
        <v>0</v>
      </c>
      <c r="Z33" s="153"/>
      <c r="AA33" s="154"/>
      <c r="AB33" s="81"/>
      <c r="AC33" s="82"/>
      <c r="AF33" s="283"/>
      <c r="AG33" s="283"/>
      <c r="AH33" s="283">
        <v>0</v>
      </c>
      <c r="AI33" s="283">
        <v>0</v>
      </c>
      <c r="AJ33" s="283">
        <v>0</v>
      </c>
      <c r="AK33" s="314">
        <f t="shared" si="11"/>
        <v>0</v>
      </c>
      <c r="AM33" s="283"/>
      <c r="AN33" s="283"/>
      <c r="AO33" s="283">
        <v>0</v>
      </c>
      <c r="AP33" s="283">
        <v>0</v>
      </c>
      <c r="AQ33" s="283">
        <v>0</v>
      </c>
      <c r="AR33" s="314">
        <f t="shared" si="13"/>
        <v>0</v>
      </c>
      <c r="AS33"/>
    </row>
    <row r="34" spans="3:45" ht="56.25" customHeight="1" thickBot="1" x14ac:dyDescent="0.8">
      <c r="C34" s="69"/>
      <c r="D34" s="69"/>
      <c r="E34" s="69"/>
      <c r="F34" s="69"/>
      <c r="G34" s="69"/>
      <c r="H34" s="69"/>
      <c r="I34" s="69"/>
      <c r="J34" s="84"/>
      <c r="K34" s="85"/>
      <c r="L34" s="86" t="s">
        <v>50</v>
      </c>
      <c r="M34" s="69"/>
      <c r="N34" s="87">
        <f>SUM(N30:N33)</f>
        <v>0</v>
      </c>
      <c r="O34" s="87">
        <f>SUM(O30:O33)</f>
        <v>0</v>
      </c>
      <c r="P34" s="87">
        <f>SUM(P30:P33)</f>
        <v>0</v>
      </c>
      <c r="Q34" s="87">
        <f>SUM(Q30:Q33)</f>
        <v>0</v>
      </c>
      <c r="R34" s="87">
        <f>SUM(R30:R33)</f>
        <v>0</v>
      </c>
      <c r="S34" s="88"/>
      <c r="T34" s="307">
        <f>SUM(T30:T33)</f>
        <v>0</v>
      </c>
      <c r="U34" s="307">
        <f t="shared" ref="U34" si="14">SUM(U30:U33)</f>
        <v>0</v>
      </c>
      <c r="V34" s="307">
        <f t="shared" ref="V34" si="15">SUM(V30:V33)</f>
        <v>0</v>
      </c>
      <c r="W34" s="307">
        <f t="shared" ref="W34:X34" si="16">SUM(W30:W33)</f>
        <v>0</v>
      </c>
      <c r="X34" s="307">
        <f t="shared" si="16"/>
        <v>0</v>
      </c>
      <c r="Y34" s="315">
        <f t="shared" ref="Y34" si="17">SUM(Y30:Y33)</f>
        <v>0</v>
      </c>
      <c r="Z34" s="155"/>
      <c r="AA34" s="156"/>
      <c r="AB34" s="89"/>
      <c r="AC34" s="90"/>
      <c r="AF34"/>
      <c r="AG34"/>
      <c r="AH34"/>
      <c r="AI34"/>
      <c r="AJ34"/>
      <c r="AK34"/>
      <c r="AL34"/>
      <c r="AM34"/>
      <c r="AN34"/>
      <c r="AO34"/>
      <c r="AP34"/>
      <c r="AQ34"/>
      <c r="AR34"/>
      <c r="AS34"/>
    </row>
    <row r="35" spans="3:45" ht="23.4" x14ac:dyDescent="0.25">
      <c r="C35" s="91"/>
      <c r="D35" s="91"/>
      <c r="E35" s="100"/>
      <c r="F35" s="91"/>
      <c r="G35" s="91"/>
      <c r="H35" s="91"/>
      <c r="I35" s="91"/>
      <c r="J35" s="91"/>
      <c r="K35" s="91"/>
      <c r="L35" s="91"/>
      <c r="M35" s="91"/>
      <c r="N35" s="91"/>
      <c r="O35" s="91"/>
      <c r="P35" s="91"/>
      <c r="Q35" s="91"/>
      <c r="R35" s="91"/>
      <c r="S35" s="91"/>
      <c r="T35" s="308"/>
      <c r="U35" s="308"/>
      <c r="V35" s="308"/>
      <c r="W35" s="308"/>
      <c r="X35" s="308"/>
      <c r="Y35" s="316"/>
      <c r="Z35" s="93"/>
      <c r="AA35" s="93"/>
      <c r="AB35" s="91"/>
      <c r="AC35" s="91"/>
      <c r="AF35" s="283">
        <f>SUM(AF17:AF33)</f>
        <v>51652.233599999992</v>
      </c>
      <c r="AG35" s="283">
        <f t="shared" ref="AG35:AK35" si="18">SUM(AG17:AG33)</f>
        <v>34434.83</v>
      </c>
      <c r="AH35" s="283">
        <f t="shared" si="18"/>
        <v>0</v>
      </c>
      <c r="AI35" s="283">
        <f t="shared" si="18"/>
        <v>0</v>
      </c>
      <c r="AJ35" s="283">
        <f t="shared" si="18"/>
        <v>0</v>
      </c>
      <c r="AK35" s="314">
        <f t="shared" si="18"/>
        <v>86087.063599999994</v>
      </c>
      <c r="AM35" s="283">
        <f t="shared" ref="AM35:AR35" si="19">SUM(AM17:AM33)</f>
        <v>25826.123899999999</v>
      </c>
      <c r="AN35" s="283">
        <f t="shared" si="19"/>
        <v>17217.41</v>
      </c>
      <c r="AO35" s="283">
        <f t="shared" si="19"/>
        <v>0</v>
      </c>
      <c r="AP35" s="283">
        <f t="shared" si="19"/>
        <v>0</v>
      </c>
      <c r="AQ35" s="283">
        <f t="shared" si="19"/>
        <v>0</v>
      </c>
      <c r="AR35" s="314">
        <f t="shared" si="19"/>
        <v>43043.533900000002</v>
      </c>
    </row>
    <row r="36" spans="3:45" s="26" customFormat="1" ht="60" customHeight="1" x14ac:dyDescent="0.55000000000000004">
      <c r="C36" s="75">
        <v>5</v>
      </c>
      <c r="D36" s="75"/>
      <c r="E36" s="75"/>
      <c r="F36" s="76"/>
      <c r="G36" s="76"/>
      <c r="H36" s="76"/>
      <c r="I36" s="101" t="s">
        <v>24</v>
      </c>
      <c r="J36" s="77"/>
      <c r="K36" s="78"/>
      <c r="L36" s="78" t="s">
        <v>146</v>
      </c>
      <c r="M36" s="79">
        <v>2</v>
      </c>
      <c r="N36" s="102"/>
      <c r="O36" s="102"/>
      <c r="P36" s="102"/>
      <c r="Q36" s="102"/>
      <c r="R36" s="102"/>
      <c r="S36" s="80"/>
      <c r="T36" s="379">
        <f>AM35</f>
        <v>25826.123899999999</v>
      </c>
      <c r="U36" s="379">
        <f t="shared" ref="U36:X36" si="20">AN35</f>
        <v>17217.41</v>
      </c>
      <c r="V36" s="379">
        <f t="shared" si="20"/>
        <v>0</v>
      </c>
      <c r="W36" s="379">
        <f t="shared" si="20"/>
        <v>0</v>
      </c>
      <c r="X36" s="379">
        <f t="shared" si="20"/>
        <v>0</v>
      </c>
      <c r="Y36" s="305">
        <f>SUM(T36:X36)</f>
        <v>43043.533899999995</v>
      </c>
      <c r="Z36" s="153"/>
      <c r="AA36" s="154"/>
      <c r="AB36" s="75"/>
      <c r="AC36" s="82"/>
    </row>
    <row r="37" spans="3:45" s="26" customFormat="1" ht="60" customHeight="1" x14ac:dyDescent="0.55000000000000004">
      <c r="C37" s="75">
        <v>6</v>
      </c>
      <c r="D37" s="75"/>
      <c r="E37" s="75"/>
      <c r="F37" s="76"/>
      <c r="G37" s="76"/>
      <c r="H37" s="76"/>
      <c r="I37" s="101" t="s">
        <v>25</v>
      </c>
      <c r="J37" s="77"/>
      <c r="K37" s="78"/>
      <c r="L37" s="78" t="s">
        <v>87</v>
      </c>
      <c r="M37" s="79"/>
      <c r="N37" s="102"/>
      <c r="O37" s="102"/>
      <c r="P37" s="102"/>
      <c r="Q37" s="102"/>
      <c r="R37" s="102"/>
      <c r="S37" s="80"/>
      <c r="T37" s="379">
        <v>0</v>
      </c>
      <c r="U37" s="379">
        <v>0</v>
      </c>
      <c r="V37" s="379">
        <v>0</v>
      </c>
      <c r="W37" s="379">
        <v>0</v>
      </c>
      <c r="X37" s="379">
        <v>0</v>
      </c>
      <c r="Y37" s="305">
        <f>SUM(T37:X37)</f>
        <v>0</v>
      </c>
      <c r="Z37" s="153"/>
      <c r="AA37" s="154"/>
      <c r="AB37" s="75"/>
      <c r="AC37" s="82"/>
    </row>
    <row r="38" spans="3:45" ht="60" customHeight="1" x14ac:dyDescent="0.25">
      <c r="C38" s="103">
        <v>7</v>
      </c>
      <c r="D38" s="103"/>
      <c r="E38" s="103"/>
      <c r="F38" s="104"/>
      <c r="G38" s="104"/>
      <c r="H38" s="104"/>
      <c r="I38" s="105" t="s">
        <v>46</v>
      </c>
      <c r="J38" s="77"/>
      <c r="K38" s="78"/>
      <c r="L38" s="106"/>
      <c r="M38" s="106"/>
      <c r="N38" s="107"/>
      <c r="O38" s="107"/>
      <c r="P38" s="107"/>
      <c r="Q38" s="107"/>
      <c r="R38" s="107"/>
      <c r="S38" s="108"/>
      <c r="T38" s="380">
        <f>AF35</f>
        <v>51652.233599999992</v>
      </c>
      <c r="U38" s="380">
        <f t="shared" ref="U38:X38" si="21">AG35</f>
        <v>34434.83</v>
      </c>
      <c r="V38" s="380">
        <f t="shared" si="21"/>
        <v>0</v>
      </c>
      <c r="W38" s="380">
        <f t="shared" si="21"/>
        <v>0</v>
      </c>
      <c r="X38" s="380">
        <f t="shared" si="21"/>
        <v>0</v>
      </c>
      <c r="Y38" s="305">
        <f>SUM(T38:X38)</f>
        <v>86087.063599999994</v>
      </c>
      <c r="Z38" s="153"/>
      <c r="AA38" s="154"/>
      <c r="AB38" s="103"/>
      <c r="AC38" s="109"/>
    </row>
    <row r="39" spans="3:45" ht="23.25" customHeight="1" x14ac:dyDescent="0.25">
      <c r="C39" s="110"/>
      <c r="D39" s="110"/>
      <c r="E39" s="110"/>
      <c r="F39" s="111"/>
      <c r="G39" s="111"/>
      <c r="H39" s="111"/>
      <c r="I39" s="112"/>
      <c r="J39" s="112"/>
      <c r="K39" s="112"/>
      <c r="L39" s="112"/>
      <c r="M39" s="112"/>
      <c r="N39" s="113">
        <f>N22+N28+N34</f>
        <v>0</v>
      </c>
      <c r="O39" s="113">
        <f t="shared" ref="O39:R39" si="22">SUM(O36:O38)+O22+O28+O34</f>
        <v>868994</v>
      </c>
      <c r="P39" s="113">
        <f t="shared" si="22"/>
        <v>438353</v>
      </c>
      <c r="Q39" s="113">
        <f t="shared" si="22"/>
        <v>10745</v>
      </c>
      <c r="R39" s="113">
        <f t="shared" si="22"/>
        <v>19713</v>
      </c>
      <c r="S39" s="114"/>
      <c r="T39" s="381">
        <f>SUM(T36:T38)+T22+T28+T34</f>
        <v>13410090.4275</v>
      </c>
      <c r="U39" s="381">
        <f>SUM(U36:U38)+U22+U28+U34</f>
        <v>15815117.219999999</v>
      </c>
      <c r="V39" s="381">
        <f>SUM(V36:V38)+V22+V28+V34</f>
        <v>0</v>
      </c>
      <c r="W39" s="381">
        <f>SUM(W36:W38)+W22+W28+W34</f>
        <v>0</v>
      </c>
      <c r="X39" s="381">
        <f>SUM(X36:X38)+X22+X28+X34</f>
        <v>0</v>
      </c>
      <c r="Y39" s="381">
        <f t="shared" ref="Y39" si="23">SUM(Y36:Y38)+Y22+Y28+Y34</f>
        <v>29225207.647499997</v>
      </c>
      <c r="Z39" s="159"/>
      <c r="AA39" s="160"/>
      <c r="AB39" s="110"/>
      <c r="AC39" s="115"/>
    </row>
    <row r="40" spans="3:45" ht="21" customHeight="1" x14ac:dyDescent="0.25">
      <c r="C40" s="110"/>
      <c r="D40" s="110"/>
      <c r="E40" s="110"/>
      <c r="F40" s="111"/>
      <c r="G40" s="111"/>
      <c r="H40" s="111"/>
      <c r="I40" s="112"/>
      <c r="J40" s="112"/>
      <c r="K40" s="112"/>
      <c r="L40" s="161"/>
      <c r="M40" s="161"/>
      <c r="N40" s="161"/>
      <c r="O40" s="161"/>
      <c r="P40" s="161"/>
      <c r="Q40" s="161"/>
      <c r="R40" s="161"/>
      <c r="S40" s="161"/>
      <c r="T40" s="162"/>
      <c r="U40" s="162"/>
      <c r="V40" s="162"/>
      <c r="W40" s="162"/>
      <c r="X40" s="162"/>
      <c r="Y40" s="162"/>
      <c r="Z40" s="163"/>
      <c r="AA40" s="115"/>
      <c r="AB40" s="110"/>
      <c r="AC40" s="115"/>
    </row>
    <row r="41" spans="3:45" s="13" customFormat="1" ht="30.6" x14ac:dyDescent="0.95">
      <c r="C41" s="124"/>
      <c r="D41" s="124"/>
      <c r="E41" s="116"/>
      <c r="F41" s="65"/>
      <c r="G41" s="117"/>
      <c r="H41" s="118"/>
      <c r="I41" s="118"/>
      <c r="J41" s="118"/>
      <c r="K41" s="119" t="s">
        <v>44</v>
      </c>
      <c r="L41" s="120"/>
      <c r="M41" s="120"/>
      <c r="N41" s="121"/>
      <c r="O41" s="122" t="s">
        <v>45</v>
      </c>
      <c r="P41" s="123"/>
      <c r="Q41" s="123"/>
      <c r="R41" s="123"/>
      <c r="S41" s="123"/>
      <c r="T41" s="123"/>
      <c r="U41" s="124"/>
      <c r="V41" s="125"/>
      <c r="W41" s="125"/>
      <c r="X41" s="125"/>
      <c r="Y41" s="126"/>
      <c r="Z41" s="126"/>
      <c r="AA41" s="127"/>
      <c r="AB41" s="127"/>
      <c r="AC41" s="127"/>
    </row>
    <row r="42" spans="3:45" s="13" customFormat="1" ht="37.200000000000003" x14ac:dyDescent="0.95">
      <c r="C42" s="124"/>
      <c r="D42" s="312" t="str">
        <f>'Res gral 26-01'!$B$40</f>
        <v>El presente anexo técnico se firma en cuatro ejemplares originales, a los  30  días del mes de mayo de 2025</v>
      </c>
      <c r="E42" s="123"/>
      <c r="F42" s="65"/>
      <c r="G42" s="117"/>
      <c r="H42" s="117"/>
      <c r="I42" s="117"/>
      <c r="J42" s="366" t="s">
        <v>69</v>
      </c>
      <c r="K42" s="366"/>
      <c r="L42" s="366"/>
      <c r="M42" s="366"/>
      <c r="N42" s="123"/>
      <c r="O42" s="128" t="s">
        <v>33</v>
      </c>
      <c r="P42" s="122" t="s">
        <v>38</v>
      </c>
      <c r="Q42" s="123"/>
      <c r="R42" s="123"/>
      <c r="S42" s="123"/>
      <c r="T42" s="123"/>
      <c r="U42" s="129"/>
      <c r="V42" s="130"/>
      <c r="W42" s="125"/>
      <c r="X42" s="125"/>
      <c r="Y42" s="126"/>
      <c r="Z42" s="126"/>
      <c r="AA42" s="127"/>
      <c r="AB42" s="127"/>
      <c r="AC42" s="127"/>
    </row>
    <row r="43" spans="3:45" s="13" customFormat="1" ht="30.6" x14ac:dyDescent="0.95">
      <c r="C43" s="124"/>
      <c r="D43" s="124"/>
      <c r="E43" s="123"/>
      <c r="F43" s="65"/>
      <c r="G43" s="117"/>
      <c r="H43" s="117"/>
      <c r="I43" s="117"/>
      <c r="J43" s="367" t="s">
        <v>70</v>
      </c>
      <c r="K43" s="367"/>
      <c r="L43" s="367"/>
      <c r="M43" s="367"/>
      <c r="N43" s="123"/>
      <c r="O43" s="128" t="s">
        <v>34</v>
      </c>
      <c r="P43" s="122" t="s">
        <v>39</v>
      </c>
      <c r="Q43" s="123"/>
      <c r="R43" s="123"/>
      <c r="S43" s="123"/>
      <c r="T43" s="123"/>
      <c r="U43" s="129"/>
      <c r="V43" s="130"/>
      <c r="W43" s="125"/>
      <c r="X43" s="125"/>
      <c r="Y43" s="126"/>
      <c r="Z43" s="126"/>
      <c r="AA43" s="127"/>
      <c r="AB43" s="127"/>
      <c r="AC43" s="127"/>
    </row>
    <row r="44" spans="3:45" s="13" customFormat="1" ht="30.6" x14ac:dyDescent="0.95">
      <c r="C44" s="124"/>
      <c r="D44" s="124"/>
      <c r="E44" s="123"/>
      <c r="F44" s="65"/>
      <c r="G44" s="117"/>
      <c r="H44" s="117"/>
      <c r="I44" s="117"/>
      <c r="J44" s="366" t="s">
        <v>71</v>
      </c>
      <c r="K44" s="366"/>
      <c r="L44" s="366"/>
      <c r="M44" s="366"/>
      <c r="N44" s="123"/>
      <c r="O44" s="128" t="s">
        <v>35</v>
      </c>
      <c r="P44" s="122" t="s">
        <v>40</v>
      </c>
      <c r="Q44" s="123"/>
      <c r="R44" s="123"/>
      <c r="S44" s="123"/>
      <c r="T44" s="123"/>
      <c r="U44" s="129"/>
      <c r="V44" s="129"/>
      <c r="W44" s="124"/>
      <c r="X44" s="124"/>
      <c r="Y44" s="124"/>
      <c r="Z44" s="124"/>
      <c r="AA44" s="124"/>
      <c r="AB44" s="124"/>
      <c r="AC44" s="124"/>
    </row>
    <row r="45" spans="3:45" s="13" customFormat="1" ht="30.6" x14ac:dyDescent="0.95">
      <c r="C45" s="124"/>
      <c r="D45" s="124"/>
      <c r="E45" s="123"/>
      <c r="F45" s="117"/>
      <c r="G45" s="117"/>
      <c r="H45" s="117"/>
      <c r="I45" s="117"/>
      <c r="J45" s="131"/>
      <c r="K45" s="131"/>
      <c r="L45" s="128"/>
      <c r="M45" s="132"/>
      <c r="N45" s="123"/>
      <c r="O45" s="128" t="s">
        <v>36</v>
      </c>
      <c r="P45" s="122" t="s">
        <v>41</v>
      </c>
      <c r="Q45" s="123"/>
      <c r="R45" s="123"/>
      <c r="S45" s="123"/>
      <c r="T45" s="123"/>
      <c r="U45" s="129"/>
      <c r="V45" s="129"/>
      <c r="W45" s="124"/>
      <c r="X45" s="124"/>
      <c r="Y45" s="124"/>
      <c r="Z45" s="124"/>
      <c r="AA45" s="124"/>
      <c r="AB45" s="124"/>
      <c r="AC45" s="124"/>
    </row>
    <row r="46" spans="3:45" s="13" customFormat="1" ht="30.6" x14ac:dyDescent="0.95">
      <c r="C46" s="124"/>
      <c r="D46" s="124"/>
      <c r="E46" s="123"/>
      <c r="F46" s="124"/>
      <c r="G46" s="117"/>
      <c r="H46" s="117"/>
      <c r="I46" s="117"/>
      <c r="J46" s="133"/>
      <c r="K46" s="133"/>
      <c r="L46" s="128"/>
      <c r="M46" s="132"/>
      <c r="N46" s="123"/>
      <c r="O46" s="128"/>
      <c r="P46" s="122"/>
      <c r="Q46" s="123"/>
      <c r="R46" s="123"/>
      <c r="S46" s="123"/>
      <c r="T46" s="123"/>
      <c r="U46" s="129"/>
      <c r="V46" s="129"/>
      <c r="W46" s="124"/>
      <c r="X46" s="124"/>
      <c r="Y46" s="124"/>
      <c r="Z46" s="124"/>
      <c r="AA46" s="124"/>
      <c r="AB46" s="124"/>
      <c r="AC46" s="124"/>
    </row>
    <row r="47" spans="3:45" s="13" customFormat="1" ht="30.6" x14ac:dyDescent="0.95">
      <c r="C47" s="124"/>
      <c r="E47" s="123"/>
      <c r="G47" s="117"/>
      <c r="H47" s="117"/>
      <c r="I47" s="117"/>
      <c r="J47" s="123"/>
      <c r="K47" s="123"/>
      <c r="L47" s="128"/>
      <c r="M47" s="132"/>
      <c r="N47" s="123"/>
      <c r="O47" s="123"/>
      <c r="P47" s="134"/>
      <c r="Q47" s="123"/>
      <c r="R47" s="123"/>
      <c r="S47" s="123"/>
      <c r="T47" s="123"/>
      <c r="U47" s="129"/>
      <c r="V47" s="129"/>
      <c r="W47" s="124"/>
      <c r="X47" s="124"/>
      <c r="Y47" s="124"/>
      <c r="Z47" s="124"/>
      <c r="AA47" s="124"/>
      <c r="AB47" s="124"/>
      <c r="AC47" s="124"/>
    </row>
    <row r="48" spans="3:45" s="13" customFormat="1" ht="23.4" x14ac:dyDescent="0.75">
      <c r="C48" s="124"/>
      <c r="D48" s="124"/>
      <c r="E48" s="124"/>
      <c r="F48" s="124"/>
      <c r="G48" s="124"/>
      <c r="H48" s="124"/>
      <c r="I48" s="124"/>
      <c r="J48" s="124"/>
      <c r="K48" s="124"/>
      <c r="L48" s="135"/>
      <c r="M48" s="136"/>
      <c r="N48" s="124"/>
      <c r="O48" s="124"/>
      <c r="P48" s="124"/>
      <c r="Q48" s="124"/>
      <c r="R48" s="124"/>
      <c r="S48" s="124"/>
      <c r="T48" s="124"/>
      <c r="U48" s="124"/>
      <c r="V48" s="124"/>
      <c r="W48" s="124"/>
      <c r="X48" s="124"/>
      <c r="Y48" s="124"/>
      <c r="Z48" s="124"/>
      <c r="AA48" s="124"/>
      <c r="AB48" s="124"/>
      <c r="AC48" s="124"/>
    </row>
    <row r="49" spans="3:29" s="13" customFormat="1" ht="23.4" x14ac:dyDescent="0.75">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row>
    <row r="50" spans="3:29" s="35" customFormat="1" ht="30.6" x14ac:dyDescent="0.95">
      <c r="C50" s="123"/>
      <c r="D50" s="123"/>
      <c r="E50" s="123"/>
      <c r="F50"/>
      <c r="G50"/>
      <c r="H50"/>
      <c r="I50"/>
      <c r="J50"/>
      <c r="K50"/>
      <c r="L50"/>
      <c r="M50"/>
      <c r="N50"/>
      <c r="O50"/>
      <c r="P50"/>
      <c r="Q50"/>
      <c r="R50"/>
      <c r="S50"/>
      <c r="T50"/>
      <c r="U50"/>
      <c r="V50"/>
      <c r="W50"/>
      <c r="X50"/>
      <c r="Y50"/>
      <c r="Z50"/>
      <c r="AA50"/>
      <c r="AB50" s="123"/>
      <c r="AC50" s="123"/>
    </row>
    <row r="51" spans="3:29" s="35" customFormat="1" ht="30.6" x14ac:dyDescent="0.95">
      <c r="C51" s="123"/>
      <c r="D51" s="123"/>
      <c r="E51" s="123"/>
      <c r="F51"/>
      <c r="G51"/>
      <c r="H51"/>
      <c r="I51"/>
      <c r="J51"/>
      <c r="K51"/>
      <c r="L51"/>
      <c r="M51"/>
      <c r="N51"/>
      <c r="O51"/>
      <c r="P51"/>
      <c r="Q51"/>
      <c r="R51"/>
      <c r="S51"/>
      <c r="T51"/>
      <c r="U51"/>
      <c r="V51"/>
      <c r="W51"/>
      <c r="X51"/>
      <c r="Y51"/>
      <c r="Z51"/>
      <c r="AA51"/>
      <c r="AB51" s="123"/>
      <c r="AC51" s="123"/>
    </row>
    <row r="52" spans="3:29" s="35" customFormat="1" ht="30.6" x14ac:dyDescent="0.95">
      <c r="C52" s="123"/>
      <c r="D52" s="123"/>
      <c r="E52" s="123"/>
      <c r="F52"/>
      <c r="G52"/>
      <c r="H52"/>
      <c r="I52"/>
      <c r="J52"/>
      <c r="K52"/>
      <c r="L52"/>
      <c r="M52"/>
      <c r="N52"/>
      <c r="O52"/>
      <c r="P52"/>
      <c r="Q52"/>
      <c r="R52"/>
      <c r="S52"/>
      <c r="T52"/>
      <c r="U52"/>
      <c r="V52"/>
      <c r="W52"/>
      <c r="X52"/>
      <c r="Y52"/>
      <c r="Z52"/>
      <c r="AA52"/>
      <c r="AB52" s="123"/>
      <c r="AC52" s="123"/>
    </row>
    <row r="53" spans="3:29" s="35" customFormat="1" ht="30.6" x14ac:dyDescent="0.95">
      <c r="C53" s="123"/>
      <c r="D53" s="123"/>
      <c r="E53" s="123"/>
      <c r="F53"/>
      <c r="G53"/>
      <c r="H53"/>
      <c r="I53"/>
      <c r="J53"/>
      <c r="K53"/>
      <c r="L53"/>
      <c r="M53"/>
      <c r="N53"/>
      <c r="O53"/>
      <c r="P53"/>
      <c r="Q53"/>
      <c r="R53"/>
      <c r="S53"/>
      <c r="T53"/>
      <c r="U53"/>
      <c r="V53"/>
      <c r="W53"/>
      <c r="X53"/>
      <c r="Y53"/>
      <c r="Z53"/>
      <c r="AA53"/>
      <c r="AB53" s="123"/>
      <c r="AC53" s="123"/>
    </row>
    <row r="54" spans="3:29" s="35" customFormat="1" ht="30.6" x14ac:dyDescent="0.95">
      <c r="C54" s="123"/>
      <c r="D54" s="123"/>
      <c r="E54" s="123"/>
      <c r="F54"/>
      <c r="G54"/>
      <c r="H54"/>
      <c r="I54"/>
      <c r="J54"/>
      <c r="K54"/>
      <c r="L54"/>
      <c r="M54"/>
      <c r="N54"/>
      <c r="O54"/>
      <c r="P54"/>
      <c r="Q54"/>
      <c r="R54"/>
      <c r="S54"/>
      <c r="T54"/>
      <c r="U54"/>
      <c r="V54"/>
      <c r="W54"/>
      <c r="X54"/>
      <c r="Y54"/>
      <c r="Z54"/>
      <c r="AA54"/>
      <c r="AB54" s="123"/>
      <c r="AC54" s="123"/>
    </row>
    <row r="55" spans="3:29" s="35" customFormat="1" ht="30.6" x14ac:dyDescent="0.95">
      <c r="C55" s="123"/>
      <c r="D55" s="123"/>
      <c r="E55" s="123"/>
      <c r="F55"/>
      <c r="G55"/>
      <c r="H55"/>
      <c r="I55"/>
      <c r="J55"/>
      <c r="K55"/>
      <c r="L55"/>
      <c r="M55"/>
      <c r="N55"/>
      <c r="O55"/>
      <c r="P55"/>
      <c r="Q55"/>
      <c r="R55"/>
      <c r="S55"/>
      <c r="T55"/>
      <c r="U55"/>
      <c r="V55"/>
      <c r="W55"/>
      <c r="X55"/>
      <c r="Y55"/>
      <c r="Z55"/>
      <c r="AA55"/>
      <c r="AB55" s="123"/>
      <c r="AC55" s="123"/>
    </row>
    <row r="56" spans="3:29" ht="48" customHeight="1" x14ac:dyDescent="0.25"/>
  </sheetData>
  <mergeCells count="24">
    <mergeCell ref="C12:C14"/>
    <mergeCell ref="E12:G13"/>
    <mergeCell ref="H12:H14"/>
    <mergeCell ref="I12:I14"/>
    <mergeCell ref="J12:J14"/>
    <mergeCell ref="D12:D14"/>
    <mergeCell ref="F3:AC3"/>
    <mergeCell ref="F4:AC4"/>
    <mergeCell ref="F5:AC5"/>
    <mergeCell ref="F7:AC7"/>
    <mergeCell ref="I8:AB8"/>
    <mergeCell ref="AF12:AK13"/>
    <mergeCell ref="AM12:AR13"/>
    <mergeCell ref="J42:M42"/>
    <mergeCell ref="J43:M43"/>
    <mergeCell ref="J44:M44"/>
    <mergeCell ref="AB12:AB14"/>
    <mergeCell ref="AC12:AC14"/>
    <mergeCell ref="K12:K13"/>
    <mergeCell ref="L12:M13"/>
    <mergeCell ref="N12:R13"/>
    <mergeCell ref="T12:Y13"/>
    <mergeCell ref="Z12:Z14"/>
    <mergeCell ref="AA12:AA14"/>
  </mergeCells>
  <printOptions horizontalCentered="1"/>
  <pageMargins left="0.25" right="0.25" top="0.75" bottom="0.75" header="0.3" footer="0.3"/>
  <pageSetup paperSize="14" scale="24" fitToHeight="0" orientation="landscape" r:id="rId1"/>
  <headerFooter scaleWithDoc="0" alignWithMargins="0"/>
  <drawing r:id="rId2"/>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00000000-0002-0000-0200-000000000000}">
          <x14:formula1>
            <xm:f>Catalogos2024!$A$5:$A$7</xm:f>
          </x14:formula1>
          <xm:sqref>J36:J38 J16:J21</xm:sqref>
        </x14:dataValidation>
        <x14:dataValidation type="list" allowBlank="1" showInputMessage="1" showErrorMessage="1" xr:uid="{00000000-0002-0000-0200-000001000000}">
          <x14:formula1>
            <xm:f>Catalogos2024!$A$11:$A$12</xm:f>
          </x14:formula1>
          <xm:sqref>J24:J27</xm:sqref>
        </x14:dataValidation>
        <x14:dataValidation type="list" allowBlank="1" showInputMessage="1" showErrorMessage="1" xr:uid="{00000000-0002-0000-0200-000002000000}">
          <x14:formula1>
            <xm:f>INDIRECT(VLOOKUP(J24,Catalogos2024!$A$11:$B$12,2,0))</xm:f>
          </x14:formula1>
          <xm:sqref>K24:K27</xm:sqref>
        </x14:dataValidation>
        <x14:dataValidation type="list" allowBlank="1" showInputMessage="1" showErrorMessage="1" xr:uid="{00000000-0002-0000-0200-000003000000}">
          <x14:formula1>
            <xm:f>Catalogos2024!$A$17:$A$18</xm:f>
          </x14:formula1>
          <xm:sqref>J30:J33</xm:sqref>
        </x14:dataValidation>
        <x14:dataValidation type="list" allowBlank="1" showInputMessage="1" showErrorMessage="1" xr:uid="{00000000-0002-0000-0200-000004000000}">
          <x14:formula1>
            <xm:f>INDIRECT(VLOOKUP(J30,Catalogos2024!$A$17:$B$18,2,0))</xm:f>
          </x14:formula1>
          <xm:sqref>K30:K33</xm:sqref>
        </x14:dataValidation>
        <x14:dataValidation type="list" allowBlank="1" showInputMessage="1" showErrorMessage="1" xr:uid="{00000000-0002-0000-0200-000005000000}">
          <x14:formula1>
            <xm:f>INDIRECT(VLOOKUP(J16,Catalogos2024!$A$5:$B$7,2,0))</xm:f>
          </x14:formula1>
          <xm:sqref>K16:K21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78"/>
  <sheetViews>
    <sheetView showGridLines="0" zoomScale="90" zoomScaleNormal="90" workbookViewId="0">
      <selection activeCell="B40" sqref="B40"/>
    </sheetView>
  </sheetViews>
  <sheetFormatPr baseColWidth="10" defaultColWidth="11" defaultRowHeight="14.4" x14ac:dyDescent="0.3"/>
  <cols>
    <col min="1" max="1" width="24.26953125" style="42" customWidth="1"/>
    <col min="2" max="2" width="8.6328125" style="42" customWidth="1"/>
    <col min="3" max="3" width="4.7265625" style="42" customWidth="1"/>
    <col min="4" max="4" width="34.453125" style="42" customWidth="1"/>
    <col min="5" max="5" width="10.08984375" style="42" customWidth="1"/>
    <col min="6" max="7" width="9.36328125" style="42" customWidth="1"/>
    <col min="8" max="8" width="38" style="42" customWidth="1"/>
    <col min="9" max="9" width="11" style="42"/>
    <col min="10" max="10" width="8.7265625" style="42" bestFit="1" customWidth="1"/>
    <col min="11" max="11" width="26.90625" style="42" customWidth="1"/>
    <col min="12" max="12" width="9" style="42" customWidth="1"/>
    <col min="13" max="13" width="6.26953125" style="42" customWidth="1"/>
    <col min="14" max="16384" width="11" style="42"/>
  </cols>
  <sheetData>
    <row r="1" spans="1:13" ht="30.6" x14ac:dyDescent="0.95">
      <c r="A1" s="40" t="s">
        <v>72</v>
      </c>
      <c r="B1" s="40"/>
      <c r="C1" s="41"/>
      <c r="D1" s="40" t="s">
        <v>73</v>
      </c>
      <c r="E1" s="40"/>
      <c r="F1" s="40"/>
      <c r="G1" s="40"/>
      <c r="H1" s="40"/>
      <c r="I1" s="40"/>
      <c r="J1" s="40"/>
      <c r="K1" s="40"/>
      <c r="L1" s="40"/>
      <c r="M1" s="41"/>
    </row>
    <row r="2" spans="1:13" ht="20.399999999999999" x14ac:dyDescent="0.65">
      <c r="A2" s="43"/>
      <c r="B2" s="43"/>
      <c r="C2" s="44"/>
      <c r="D2" s="43"/>
      <c r="E2" s="43"/>
      <c r="F2" s="43"/>
      <c r="G2" s="43"/>
      <c r="H2" s="43"/>
      <c r="I2" s="43"/>
      <c r="J2" s="43"/>
      <c r="K2" s="43"/>
      <c r="L2" s="43"/>
      <c r="M2" s="44"/>
    </row>
    <row r="3" spans="1:13" ht="16.2" x14ac:dyDescent="0.45">
      <c r="A3" s="45"/>
      <c r="B3" s="46"/>
      <c r="C3" s="44"/>
      <c r="D3" s="47" t="s">
        <v>117</v>
      </c>
      <c r="F3" s="45"/>
      <c r="H3" s="47" t="s">
        <v>119</v>
      </c>
      <c r="K3" s="47" t="s">
        <v>121</v>
      </c>
      <c r="M3" s="44"/>
    </row>
    <row r="4" spans="1:13" ht="16.8" thickBot="1" x14ac:dyDescent="0.5">
      <c r="A4" s="48" t="s">
        <v>74</v>
      </c>
      <c r="B4" s="49" t="s">
        <v>75</v>
      </c>
      <c r="C4" s="44"/>
      <c r="D4" s="50" t="s">
        <v>118</v>
      </c>
      <c r="E4" s="49" t="s">
        <v>75</v>
      </c>
      <c r="H4" s="50" t="s">
        <v>120</v>
      </c>
      <c r="I4" s="49" t="s">
        <v>75</v>
      </c>
      <c r="J4" s="51"/>
      <c r="K4" s="50" t="s">
        <v>122</v>
      </c>
      <c r="L4" s="49" t="s">
        <v>75</v>
      </c>
      <c r="M4" s="44"/>
    </row>
    <row r="5" spans="1:13" ht="16.2" x14ac:dyDescent="0.45">
      <c r="A5" s="52" t="s">
        <v>100</v>
      </c>
      <c r="B5" s="53" t="s">
        <v>118</v>
      </c>
      <c r="C5" s="44"/>
      <c r="D5" s="54" t="s">
        <v>103</v>
      </c>
      <c r="E5" s="55" t="s">
        <v>76</v>
      </c>
      <c r="F5" s="46"/>
      <c r="G5" s="46"/>
      <c r="H5" s="54" t="s">
        <v>103</v>
      </c>
      <c r="I5" s="55" t="s">
        <v>76</v>
      </c>
      <c r="J5" s="56"/>
      <c r="K5" s="54" t="s">
        <v>112</v>
      </c>
      <c r="L5" s="55"/>
      <c r="M5" s="44"/>
    </row>
    <row r="6" spans="1:13" ht="16.2" x14ac:dyDescent="0.45">
      <c r="A6" s="52" t="s">
        <v>101</v>
      </c>
      <c r="B6" s="53" t="s">
        <v>120</v>
      </c>
      <c r="C6" s="44"/>
      <c r="D6" s="54" t="s">
        <v>104</v>
      </c>
      <c r="E6" s="55" t="s">
        <v>77</v>
      </c>
      <c r="F6" s="46"/>
      <c r="G6" s="46"/>
      <c r="H6" s="54" t="s">
        <v>104</v>
      </c>
      <c r="I6" s="55" t="s">
        <v>77</v>
      </c>
      <c r="J6" s="56"/>
      <c r="K6" s="54" t="s">
        <v>113</v>
      </c>
      <c r="L6" s="55"/>
      <c r="M6" s="44"/>
    </row>
    <row r="7" spans="1:13" ht="16.2" x14ac:dyDescent="0.45">
      <c r="A7" s="52" t="s">
        <v>102</v>
      </c>
      <c r="B7" s="53" t="s">
        <v>122</v>
      </c>
      <c r="C7" s="44"/>
      <c r="D7" s="54" t="s">
        <v>105</v>
      </c>
      <c r="E7" s="55" t="s">
        <v>78</v>
      </c>
      <c r="F7" s="46"/>
      <c r="G7" s="46"/>
      <c r="H7" s="54" t="s">
        <v>105</v>
      </c>
      <c r="I7" s="55" t="s">
        <v>78</v>
      </c>
      <c r="J7" s="56"/>
      <c r="K7" s="54" t="s">
        <v>114</v>
      </c>
      <c r="L7" s="55"/>
      <c r="M7" s="44"/>
    </row>
    <row r="8" spans="1:13" ht="16.2" x14ac:dyDescent="0.45">
      <c r="A8" s="46"/>
      <c r="B8" s="46"/>
      <c r="C8" s="44"/>
      <c r="D8" s="54" t="s">
        <v>106</v>
      </c>
      <c r="E8" s="55" t="s">
        <v>79</v>
      </c>
      <c r="F8" s="46"/>
      <c r="G8" s="46"/>
      <c r="H8" s="54" t="s">
        <v>106</v>
      </c>
      <c r="I8" s="55" t="s">
        <v>79</v>
      </c>
      <c r="J8" s="56"/>
      <c r="K8" s="54" t="s">
        <v>115</v>
      </c>
      <c r="L8" s="55"/>
      <c r="M8" s="44"/>
    </row>
    <row r="9" spans="1:13" ht="16.2" x14ac:dyDescent="0.45">
      <c r="A9" s="46"/>
      <c r="B9" s="46"/>
      <c r="C9" s="44"/>
      <c r="D9" s="54" t="s">
        <v>107</v>
      </c>
      <c r="E9" s="55" t="s">
        <v>80</v>
      </c>
      <c r="F9" s="46"/>
      <c r="G9" s="46"/>
      <c r="H9" s="54" t="s">
        <v>107</v>
      </c>
      <c r="I9" s="55" t="s">
        <v>80</v>
      </c>
      <c r="J9" s="56"/>
      <c r="K9" s="54" t="s">
        <v>116</v>
      </c>
      <c r="L9" s="55" t="s">
        <v>85</v>
      </c>
      <c r="M9" s="44"/>
    </row>
    <row r="10" spans="1:13" ht="16.8" thickBot="1" x14ac:dyDescent="0.5">
      <c r="A10" s="48" t="s">
        <v>86</v>
      </c>
      <c r="B10" s="49" t="s">
        <v>75</v>
      </c>
      <c r="C10" s="44"/>
      <c r="D10" s="54" t="s">
        <v>108</v>
      </c>
      <c r="E10" s="55" t="s">
        <v>81</v>
      </c>
      <c r="F10" s="46"/>
      <c r="G10" s="46"/>
      <c r="H10" s="54" t="s">
        <v>108</v>
      </c>
      <c r="I10" s="55" t="s">
        <v>81</v>
      </c>
      <c r="J10" s="56"/>
      <c r="L10" s="57"/>
      <c r="M10" s="44"/>
    </row>
    <row r="11" spans="1:13" ht="16.2" x14ac:dyDescent="0.45">
      <c r="A11" s="52" t="s">
        <v>100</v>
      </c>
      <c r="B11" s="53" t="s">
        <v>123</v>
      </c>
      <c r="C11" s="44"/>
      <c r="D11" s="54" t="s">
        <v>109</v>
      </c>
      <c r="E11" s="55" t="s">
        <v>82</v>
      </c>
      <c r="F11" s="46"/>
      <c r="G11" s="46"/>
      <c r="H11" s="54" t="s">
        <v>109</v>
      </c>
      <c r="I11" s="55" t="s">
        <v>82</v>
      </c>
      <c r="J11" s="56"/>
      <c r="L11" s="57"/>
      <c r="M11" s="44"/>
    </row>
    <row r="12" spans="1:13" ht="16.2" x14ac:dyDescent="0.45">
      <c r="A12" s="52" t="s">
        <v>101</v>
      </c>
      <c r="B12" s="53" t="s">
        <v>125</v>
      </c>
      <c r="C12" s="44"/>
      <c r="D12" s="54" t="s">
        <v>110</v>
      </c>
      <c r="E12" s="55" t="s">
        <v>83</v>
      </c>
      <c r="F12" s="46"/>
      <c r="G12" s="46"/>
      <c r="H12" s="54" t="s">
        <v>110</v>
      </c>
      <c r="I12" s="55" t="s">
        <v>83</v>
      </c>
      <c r="J12" s="56"/>
      <c r="L12" s="57"/>
      <c r="M12" s="44"/>
    </row>
    <row r="13" spans="1:13" ht="16.2" x14ac:dyDescent="0.45">
      <c r="A13" s="52"/>
      <c r="B13" s="53"/>
      <c r="C13" s="44"/>
      <c r="D13" s="54" t="s">
        <v>111</v>
      </c>
      <c r="E13" s="55" t="s">
        <v>84</v>
      </c>
      <c r="F13" s="46"/>
      <c r="G13" s="46"/>
      <c r="H13" s="54" t="s">
        <v>111</v>
      </c>
      <c r="I13" s="55" t="s">
        <v>84</v>
      </c>
      <c r="J13" s="56"/>
      <c r="L13" s="57"/>
      <c r="M13" s="44"/>
    </row>
    <row r="14" spans="1:13" ht="16.2" x14ac:dyDescent="0.45">
      <c r="A14" s="46"/>
      <c r="B14" s="46"/>
      <c r="C14" s="44"/>
      <c r="E14" s="57"/>
      <c r="F14" s="46"/>
      <c r="G14" s="46"/>
      <c r="I14" s="57"/>
      <c r="J14" s="56"/>
      <c r="L14" s="57"/>
      <c r="M14" s="44"/>
    </row>
    <row r="15" spans="1:13" ht="16.2" x14ac:dyDescent="0.45">
      <c r="A15" s="46"/>
      <c r="B15" s="46"/>
      <c r="C15" s="44"/>
      <c r="E15" s="57"/>
      <c r="I15" s="57"/>
      <c r="J15" s="56"/>
      <c r="L15" s="57"/>
      <c r="M15" s="44"/>
    </row>
    <row r="16" spans="1:13" ht="16.8" thickBot="1" x14ac:dyDescent="0.5">
      <c r="A16" s="48" t="s">
        <v>88</v>
      </c>
      <c r="B16" s="49" t="s">
        <v>75</v>
      </c>
      <c r="C16" s="44"/>
      <c r="D16" s="47" t="s">
        <v>124</v>
      </c>
      <c r="F16" s="45"/>
      <c r="H16" s="47" t="s">
        <v>126</v>
      </c>
      <c r="K16" s="47" t="s">
        <v>128</v>
      </c>
      <c r="L16" s="57"/>
      <c r="M16" s="44"/>
    </row>
    <row r="17" spans="1:13" ht="16.8" thickBot="1" x14ac:dyDescent="0.5">
      <c r="A17" s="52" t="s">
        <v>100</v>
      </c>
      <c r="B17" s="53" t="s">
        <v>129</v>
      </c>
      <c r="C17" s="44"/>
      <c r="D17" s="50" t="s">
        <v>123</v>
      </c>
      <c r="E17" s="49" t="s">
        <v>75</v>
      </c>
      <c r="H17" s="50" t="s">
        <v>125</v>
      </c>
      <c r="I17" s="49" t="s">
        <v>75</v>
      </c>
      <c r="J17" s="56"/>
      <c r="K17" s="50" t="s">
        <v>127</v>
      </c>
      <c r="L17" s="49" t="s">
        <v>75</v>
      </c>
      <c r="M17" s="44"/>
    </row>
    <row r="18" spans="1:13" ht="16.2" x14ac:dyDescent="0.45">
      <c r="A18" s="52" t="s">
        <v>101</v>
      </c>
      <c r="B18" s="53" t="s">
        <v>131</v>
      </c>
      <c r="C18" s="44"/>
      <c r="D18" s="54" t="s">
        <v>135</v>
      </c>
      <c r="E18" s="55" t="s">
        <v>89</v>
      </c>
      <c r="H18" s="54" t="s">
        <v>135</v>
      </c>
      <c r="I18" s="55" t="s">
        <v>89</v>
      </c>
      <c r="J18" s="51"/>
      <c r="K18" s="54"/>
      <c r="L18" s="55"/>
      <c r="M18" s="44"/>
    </row>
    <row r="19" spans="1:13" ht="16.2" x14ac:dyDescent="0.45">
      <c r="A19" s="52"/>
      <c r="B19" s="53"/>
      <c r="C19" s="44"/>
      <c r="D19" s="54" t="s">
        <v>136</v>
      </c>
      <c r="E19" s="55" t="s">
        <v>90</v>
      </c>
      <c r="F19" s="46"/>
      <c r="G19" s="46"/>
      <c r="H19" s="54" t="s">
        <v>136</v>
      </c>
      <c r="I19" s="55" t="s">
        <v>90</v>
      </c>
      <c r="J19" s="56"/>
      <c r="L19" s="57"/>
      <c r="M19" s="44"/>
    </row>
    <row r="20" spans="1:13" ht="16.2" x14ac:dyDescent="0.45">
      <c r="C20" s="44"/>
      <c r="D20" s="54" t="s">
        <v>137</v>
      </c>
      <c r="E20" s="55" t="s">
        <v>91</v>
      </c>
      <c r="F20" s="46"/>
      <c r="G20" s="46"/>
      <c r="H20" s="54" t="s">
        <v>137</v>
      </c>
      <c r="I20" s="55" t="s">
        <v>91</v>
      </c>
      <c r="J20" s="56"/>
      <c r="L20" s="57"/>
      <c r="M20" s="44"/>
    </row>
    <row r="21" spans="1:13" ht="16.2" x14ac:dyDescent="0.45">
      <c r="C21" s="44"/>
      <c r="D21" s="54" t="s">
        <v>138</v>
      </c>
      <c r="E21" s="55" t="s">
        <v>92</v>
      </c>
      <c r="F21" s="46"/>
      <c r="G21" s="46"/>
      <c r="H21" s="54" t="s">
        <v>138</v>
      </c>
      <c r="I21" s="55" t="s">
        <v>92</v>
      </c>
      <c r="J21" s="56"/>
      <c r="L21" s="57"/>
      <c r="M21" s="44"/>
    </row>
    <row r="22" spans="1:13" ht="16.2" x14ac:dyDescent="0.45">
      <c r="C22" s="58"/>
      <c r="D22" s="54" t="s">
        <v>139</v>
      </c>
      <c r="E22" s="55" t="s">
        <v>93</v>
      </c>
      <c r="F22" s="46"/>
      <c r="G22" s="46"/>
      <c r="H22" s="54" t="s">
        <v>139</v>
      </c>
      <c r="I22" s="55" t="s">
        <v>93</v>
      </c>
      <c r="J22" s="56"/>
      <c r="L22" s="57"/>
      <c r="M22" s="58"/>
    </row>
    <row r="23" spans="1:13" ht="16.2" x14ac:dyDescent="0.45">
      <c r="C23" s="58"/>
      <c r="D23" s="54"/>
      <c r="E23" s="55"/>
      <c r="F23" s="46"/>
      <c r="G23" s="46"/>
      <c r="H23" s="54"/>
      <c r="I23" s="55"/>
      <c r="J23" s="56"/>
      <c r="L23" s="57"/>
      <c r="M23" s="58"/>
    </row>
    <row r="24" spans="1:13" ht="16.2" x14ac:dyDescent="0.45">
      <c r="C24" s="58"/>
      <c r="E24" s="57"/>
      <c r="F24" s="46"/>
      <c r="G24" s="46"/>
      <c r="I24" s="57"/>
      <c r="J24" s="56"/>
      <c r="L24" s="57"/>
      <c r="M24" s="58"/>
    </row>
    <row r="25" spans="1:13" ht="16.2" x14ac:dyDescent="0.45">
      <c r="C25" s="58"/>
      <c r="E25" s="57"/>
      <c r="F25" s="46"/>
      <c r="I25" s="57"/>
      <c r="J25" s="56"/>
      <c r="L25" s="57"/>
      <c r="M25" s="58"/>
    </row>
    <row r="26" spans="1:13" x14ac:dyDescent="0.3">
      <c r="C26" s="58"/>
      <c r="D26" s="47" t="s">
        <v>130</v>
      </c>
      <c r="F26" s="45"/>
      <c r="H26" s="47" t="s">
        <v>132</v>
      </c>
      <c r="K26" s="47" t="s">
        <v>134</v>
      </c>
      <c r="M26" s="58"/>
    </row>
    <row r="27" spans="1:13" ht="16.8" thickBot="1" x14ac:dyDescent="0.5">
      <c r="C27" s="58"/>
      <c r="D27" s="50" t="s">
        <v>129</v>
      </c>
      <c r="E27" s="49" t="s">
        <v>75</v>
      </c>
      <c r="F27" s="46"/>
      <c r="H27" s="50" t="s">
        <v>131</v>
      </c>
      <c r="I27" s="49" t="s">
        <v>75</v>
      </c>
      <c r="J27" s="59"/>
      <c r="K27" s="50" t="s">
        <v>133</v>
      </c>
      <c r="L27" s="49" t="s">
        <v>75</v>
      </c>
      <c r="M27" s="58"/>
    </row>
    <row r="28" spans="1:13" ht="16.2" x14ac:dyDescent="0.45">
      <c r="C28" s="58"/>
      <c r="D28" s="54" t="s">
        <v>140</v>
      </c>
      <c r="E28" s="55" t="s">
        <v>94</v>
      </c>
      <c r="F28" s="46"/>
      <c r="H28" s="54" t="s">
        <v>140</v>
      </c>
      <c r="I28" s="55" t="s">
        <v>94</v>
      </c>
      <c r="J28" s="51"/>
      <c r="K28" s="54"/>
      <c r="L28" s="55"/>
      <c r="M28" s="58"/>
    </row>
    <row r="29" spans="1:13" x14ac:dyDescent="0.3">
      <c r="C29" s="58"/>
      <c r="D29" s="54" t="s">
        <v>141</v>
      </c>
      <c r="E29" s="55" t="s">
        <v>95</v>
      </c>
      <c r="H29" s="54" t="s">
        <v>141</v>
      </c>
      <c r="I29" s="55" t="s">
        <v>95</v>
      </c>
      <c r="J29" s="56"/>
      <c r="L29" s="57"/>
      <c r="M29" s="58"/>
    </row>
    <row r="30" spans="1:13" x14ac:dyDescent="0.3">
      <c r="C30" s="58"/>
      <c r="D30" s="54" t="s">
        <v>142</v>
      </c>
      <c r="E30" s="55" t="s">
        <v>96</v>
      </c>
      <c r="H30" s="54" t="s">
        <v>142</v>
      </c>
      <c r="I30" s="55" t="s">
        <v>96</v>
      </c>
      <c r="J30" s="56"/>
      <c r="M30" s="58"/>
    </row>
    <row r="31" spans="1:13" x14ac:dyDescent="0.3">
      <c r="C31" s="58"/>
      <c r="D31" s="54" t="s">
        <v>143</v>
      </c>
      <c r="E31" s="55" t="s">
        <v>97</v>
      </c>
      <c r="H31" s="54" t="s">
        <v>143</v>
      </c>
      <c r="I31" s="55" t="s">
        <v>97</v>
      </c>
      <c r="J31" s="56"/>
      <c r="M31" s="58"/>
    </row>
    <row r="32" spans="1:13" x14ac:dyDescent="0.3">
      <c r="C32" s="58"/>
      <c r="D32" s="54" t="s">
        <v>144</v>
      </c>
      <c r="E32" s="55" t="s">
        <v>98</v>
      </c>
      <c r="H32" s="54" t="s">
        <v>144</v>
      </c>
      <c r="I32" s="55" t="s">
        <v>98</v>
      </c>
      <c r="J32" s="56"/>
      <c r="M32" s="58"/>
    </row>
    <row r="33" spans="1:13" x14ac:dyDescent="0.3">
      <c r="C33" s="58"/>
      <c r="D33" s="54" t="s">
        <v>145</v>
      </c>
      <c r="E33" s="55" t="s">
        <v>99</v>
      </c>
      <c r="H33" s="54" t="s">
        <v>145</v>
      </c>
      <c r="I33" s="55" t="s">
        <v>99</v>
      </c>
      <c r="J33" s="56"/>
      <c r="M33" s="58"/>
    </row>
    <row r="34" spans="1:13" x14ac:dyDescent="0.3">
      <c r="C34" s="58"/>
      <c r="E34" s="57"/>
      <c r="I34" s="57"/>
      <c r="J34" s="57"/>
      <c r="M34" s="58"/>
    </row>
    <row r="35" spans="1:13" x14ac:dyDescent="0.3">
      <c r="C35" s="58"/>
      <c r="E35" s="57"/>
      <c r="I35" s="57"/>
      <c r="J35" s="57"/>
      <c r="M35" s="58"/>
    </row>
    <row r="36" spans="1:13" x14ac:dyDescent="0.3">
      <c r="C36" s="58"/>
      <c r="J36" s="57"/>
      <c r="M36" s="58"/>
    </row>
    <row r="37" spans="1:13" x14ac:dyDescent="0.3">
      <c r="C37" s="58"/>
      <c r="M37" s="58"/>
    </row>
    <row r="38" spans="1:13" x14ac:dyDescent="0.3">
      <c r="A38" s="64" t="s">
        <v>44</v>
      </c>
      <c r="C38" s="58"/>
      <c r="M38" s="58"/>
    </row>
    <row r="39" spans="1:13" ht="21" x14ac:dyDescent="0.3">
      <c r="A39" s="62" t="s">
        <v>150</v>
      </c>
      <c r="B39" s="60" t="s">
        <v>147</v>
      </c>
      <c r="C39" s="58"/>
      <c r="D39" s="60"/>
      <c r="M39" s="58"/>
    </row>
    <row r="40" spans="1:13" ht="21" x14ac:dyDescent="0.3">
      <c r="A40" s="63" t="s">
        <v>151</v>
      </c>
      <c r="B40" s="61" t="s">
        <v>148</v>
      </c>
      <c r="C40" s="58"/>
      <c r="D40" s="61"/>
      <c r="M40" s="58"/>
    </row>
    <row r="41" spans="1:13" ht="21" x14ac:dyDescent="0.3">
      <c r="A41" s="62" t="s">
        <v>152</v>
      </c>
      <c r="B41" s="60" t="s">
        <v>149</v>
      </c>
      <c r="C41" s="58"/>
      <c r="D41" s="60"/>
      <c r="M41" s="58"/>
    </row>
    <row r="42" spans="1:13" x14ac:dyDescent="0.3">
      <c r="C42" s="58"/>
      <c r="M42" s="58"/>
    </row>
    <row r="43" spans="1:13" x14ac:dyDescent="0.3">
      <c r="C43" s="58"/>
      <c r="M43" s="58"/>
    </row>
    <row r="44" spans="1:13" x14ac:dyDescent="0.3">
      <c r="C44" s="58"/>
      <c r="M44" s="58"/>
    </row>
    <row r="45" spans="1:13" x14ac:dyDescent="0.3">
      <c r="C45" s="58"/>
      <c r="M45" s="58"/>
    </row>
    <row r="46" spans="1:13" x14ac:dyDescent="0.3">
      <c r="C46" s="58"/>
      <c r="M46" s="58"/>
    </row>
    <row r="47" spans="1:13" x14ac:dyDescent="0.3">
      <c r="C47" s="58"/>
      <c r="M47" s="58"/>
    </row>
    <row r="48" spans="1:13" x14ac:dyDescent="0.3">
      <c r="C48" s="58"/>
      <c r="M48" s="58"/>
    </row>
    <row r="49" spans="3:13" x14ac:dyDescent="0.3">
      <c r="C49" s="58"/>
      <c r="M49" s="58"/>
    </row>
    <row r="50" spans="3:13" x14ac:dyDescent="0.3">
      <c r="C50" s="58"/>
      <c r="M50" s="58"/>
    </row>
    <row r="51" spans="3:13" x14ac:dyDescent="0.3">
      <c r="C51" s="58"/>
      <c r="M51" s="58"/>
    </row>
    <row r="52" spans="3:13" x14ac:dyDescent="0.3">
      <c r="C52" s="58"/>
      <c r="M52" s="58"/>
    </row>
    <row r="53" spans="3:13" x14ac:dyDescent="0.3">
      <c r="C53" s="58"/>
      <c r="M53" s="58"/>
    </row>
    <row r="54" spans="3:13" x14ac:dyDescent="0.3">
      <c r="C54" s="58"/>
      <c r="M54" s="58"/>
    </row>
    <row r="55" spans="3:13" x14ac:dyDescent="0.3">
      <c r="C55" s="58"/>
      <c r="M55" s="58"/>
    </row>
    <row r="56" spans="3:13" x14ac:dyDescent="0.3">
      <c r="C56" s="58"/>
      <c r="M56" s="58"/>
    </row>
    <row r="57" spans="3:13" x14ac:dyDescent="0.3">
      <c r="C57" s="58"/>
      <c r="M57" s="58"/>
    </row>
    <row r="58" spans="3:13" x14ac:dyDescent="0.3">
      <c r="C58" s="58"/>
      <c r="M58" s="58"/>
    </row>
    <row r="59" spans="3:13" x14ac:dyDescent="0.3">
      <c r="C59" s="58"/>
      <c r="M59" s="58"/>
    </row>
    <row r="60" spans="3:13" x14ac:dyDescent="0.3">
      <c r="C60" s="58"/>
      <c r="M60" s="58"/>
    </row>
    <row r="61" spans="3:13" x14ac:dyDescent="0.3">
      <c r="C61" s="58"/>
      <c r="M61" s="58"/>
    </row>
    <row r="62" spans="3:13" x14ac:dyDescent="0.3">
      <c r="C62" s="58"/>
      <c r="M62" s="58"/>
    </row>
    <row r="63" spans="3:13" x14ac:dyDescent="0.3">
      <c r="C63" s="58"/>
      <c r="M63" s="58"/>
    </row>
    <row r="64" spans="3:13" x14ac:dyDescent="0.3">
      <c r="C64" s="58"/>
      <c r="M64" s="58"/>
    </row>
    <row r="65" spans="3:13" x14ac:dyDescent="0.3">
      <c r="C65" s="58"/>
      <c r="M65" s="58"/>
    </row>
    <row r="66" spans="3:13" x14ac:dyDescent="0.3">
      <c r="C66" s="58"/>
      <c r="M66" s="58"/>
    </row>
    <row r="67" spans="3:13" x14ac:dyDescent="0.3">
      <c r="C67" s="58"/>
      <c r="M67" s="58"/>
    </row>
    <row r="68" spans="3:13" x14ac:dyDescent="0.3">
      <c r="C68" s="58"/>
      <c r="M68" s="58"/>
    </row>
    <row r="69" spans="3:13" x14ac:dyDescent="0.3">
      <c r="C69" s="58"/>
      <c r="M69" s="58"/>
    </row>
    <row r="70" spans="3:13" x14ac:dyDescent="0.3">
      <c r="C70" s="58"/>
      <c r="M70" s="58"/>
    </row>
    <row r="71" spans="3:13" x14ac:dyDescent="0.3">
      <c r="C71" s="58"/>
      <c r="M71" s="58"/>
    </row>
    <row r="72" spans="3:13" x14ac:dyDescent="0.3">
      <c r="C72" s="58"/>
      <c r="M72" s="58"/>
    </row>
    <row r="73" spans="3:13" x14ac:dyDescent="0.3">
      <c r="C73" s="58"/>
      <c r="M73" s="58"/>
    </row>
    <row r="74" spans="3:13" x14ac:dyDescent="0.3">
      <c r="C74" s="58"/>
      <c r="M74" s="58"/>
    </row>
    <row r="75" spans="3:13" x14ac:dyDescent="0.3">
      <c r="C75" s="58"/>
      <c r="M75" s="58"/>
    </row>
    <row r="76" spans="3:13" x14ac:dyDescent="0.3">
      <c r="C76" s="58"/>
      <c r="M76" s="58"/>
    </row>
    <row r="77" spans="3:13" x14ac:dyDescent="0.3">
      <c r="C77" s="58"/>
      <c r="M77" s="58"/>
    </row>
    <row r="78" spans="3:13" x14ac:dyDescent="0.3">
      <c r="C78" s="58"/>
      <c r="M78" s="58"/>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127F0B302F01E4F9033FA28BC6B9171" ma:contentTypeVersion="18" ma:contentTypeDescription="Crear nuevo documento." ma:contentTypeScope="" ma:versionID="3e10dbef931693ebe5d0996f4aa60ecb">
  <xsd:schema xmlns:xsd="http://www.w3.org/2001/XMLSchema" xmlns:xs="http://www.w3.org/2001/XMLSchema" xmlns:p="http://schemas.microsoft.com/office/2006/metadata/properties" xmlns:ns2="9b009368-573d-4b5d-a0c1-4c79ed32bd73" xmlns:ns3="3ddb5664-268f-4cb1-9b17-88965c7e22ac" targetNamespace="http://schemas.microsoft.com/office/2006/metadata/properties" ma:root="true" ma:fieldsID="8ae2b5e191fd4932a8ba5a23212c4542" ns2:_="" ns3:_="">
    <xsd:import namespace="9b009368-573d-4b5d-a0c1-4c79ed32bd73"/>
    <xsd:import namespace="3ddb5664-268f-4cb1-9b17-88965c7e22ac"/>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009368-573d-4b5d-a0c1-4c79ed32bd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e92461fa-1f2d-43d6-b59e-ecf7fc26f1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ddb5664-268f-4cb1-9b17-88965c7e22ac"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4e8589c8-75ae-446c-bdce-eb699cb0f40b}" ma:internalName="TaxCatchAll" ma:showField="CatchAllData" ma:web="3ddb5664-268f-4cb1-9b17-88965c7e22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ddb5664-268f-4cb1-9b17-88965c7e22ac" xsi:nil="true"/>
    <lcf76f155ced4ddcb4097134ff3c332f xmlns="9b009368-573d-4b5d-a0c1-4c79ed32bd7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C9D4255-D7A0-46F1-982A-686EE790DBF7}"/>
</file>

<file path=customXml/itemProps2.xml><?xml version="1.0" encoding="utf-8"?>
<ds:datastoreItem xmlns:ds="http://schemas.openxmlformats.org/officeDocument/2006/customXml" ds:itemID="{C4E12688-33C7-453B-8A8C-E6F39B19000F}"/>
</file>

<file path=customXml/itemProps3.xml><?xml version="1.0" encoding="utf-8"?>
<ds:datastoreItem xmlns:ds="http://schemas.openxmlformats.org/officeDocument/2006/customXml" ds:itemID="{85F91D30-C938-45AD-913C-A0ACFBD6D3E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22</vt:i4>
      </vt:variant>
    </vt:vector>
  </HeadingPairs>
  <TitlesOfParts>
    <vt:vector size="26" baseType="lpstr">
      <vt:lpstr>Res gral 26-01</vt:lpstr>
      <vt:lpstr>26-01 R</vt:lpstr>
      <vt:lpstr>26-01 U</vt:lpstr>
      <vt:lpstr>Catalogos2024</vt:lpstr>
      <vt:lpstr>'26-01 R'!Área_de_impresión</vt:lpstr>
      <vt:lpstr>'26-01 U'!Área_de_impresión</vt:lpstr>
      <vt:lpstr>'Res gral 26-01'!Área_de_impresión</vt:lpstr>
      <vt:lpstr>M_AP</vt:lpstr>
      <vt:lpstr>ME_ALC</vt:lpstr>
      <vt:lpstr>ME_AP</vt:lpstr>
      <vt:lpstr>ME_SAN</vt:lpstr>
      <vt:lpstr>N_ALC</vt:lpstr>
      <vt:lpstr>N_AP</vt:lpstr>
      <vt:lpstr>N_SAN</vt:lpstr>
      <vt:lpstr>NVA_ALC</vt:lpstr>
      <vt:lpstr>NVA_AP</vt:lpstr>
      <vt:lpstr>NVA_SAN</vt:lpstr>
      <vt:lpstr>R_ALC</vt:lpstr>
      <vt:lpstr>R_AP</vt:lpstr>
      <vt:lpstr>R_SAN</vt:lpstr>
      <vt:lpstr>REHA_ALC</vt:lpstr>
      <vt:lpstr>REHA_AP</vt:lpstr>
      <vt:lpstr>REHA_SAN</vt:lpstr>
      <vt:lpstr>'26-01 R'!Títulos_a_imprimir</vt:lpstr>
      <vt:lpstr>'26-01 U'!Títulos_a_imprimir</vt:lpstr>
      <vt:lpstr>'Res gral 26-01'!Títulos_a_imprimir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dc:creator>
  <cp:lastModifiedBy>Jorge Arturo López Jauregui</cp:lastModifiedBy>
  <cp:lastPrinted>2025-05-29T18:31:25Z</cp:lastPrinted>
  <dcterms:created xsi:type="dcterms:W3CDTF">2023-02-21T14:46:53Z</dcterms:created>
  <dcterms:modified xsi:type="dcterms:W3CDTF">2025-05-30T07:01:31Z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0x0101006127F0B302F01E4F9033FA28BC6B9171</vt:lpwstr>
  </property>
</Properties>
</file>